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20" windowWidth="19410" windowHeight="10155" activeTab="0"/>
  </bookViews>
  <sheets>
    <sheet name="Hoja1" sheetId="1" r:id="rId1"/>
    <sheet name="Hoja2" sheetId="2" r:id="rId2"/>
    <sheet name="Hoja3" sheetId="3" r:id="rId3"/>
    <sheet name="Hoja4" sheetId="4" r:id="rId4"/>
  </sheets>
  <definedNames>
    <definedName name="Z_001358B9_2918_4B13_968D_0537FFE78289_.wvu.FilterData" localSheetId="0" hidden="1">'Hoja1'!$A$7:$V$48</definedName>
    <definedName name="Z_02631DCD_2FBE_45C3_B9C8_E4E6C75B79FF_.wvu.FilterData" localSheetId="0" hidden="1">'Hoja1'!$A$7:$V$48</definedName>
    <definedName name="Z_07C76F54_ABFB_4E10_9B5F_35D3A35359ED_.wvu.FilterData" localSheetId="0" hidden="1">'Hoja1'!$A$7:$V$48</definedName>
    <definedName name="Z_0D31F655_5733_48AE_BE57_1767ABBE4C2A_.wvu.FilterData" localSheetId="0" hidden="1">'Hoja1'!$A$7:$V$48</definedName>
    <definedName name="Z_11A45860_46FE_474C_A002_6DEDD317338C_.wvu.FilterData" localSheetId="0" hidden="1">'Hoja1'!$A$7:$V$48</definedName>
    <definedName name="Z_124D8739_140E_43A6_A196_196C1040A645_.wvu.FilterData" localSheetId="0" hidden="1">'Hoja1'!$A$7:$V$48</definedName>
    <definedName name="Z_13725349_A8C5_4DDC_B1FF_8AB741DD1F45_.wvu.FilterData" localSheetId="0" hidden="1">'Hoja1'!$A$7:$V$48</definedName>
    <definedName name="Z_20EDDE69_BD8D_4F4D_ABAD_A7135ABECD3D_.wvu.FilterData" localSheetId="0" hidden="1">'Hoja1'!$A$7:$V$48</definedName>
    <definedName name="Z_210856A3_9B79_4A1D_84D8_B66CA2C99A5C_.wvu.FilterData" localSheetId="0" hidden="1">'Hoja1'!$A$7:$V$48</definedName>
    <definedName name="Z_24B67CE1_0682_43DF_BB56_CC863B301C13_.wvu.FilterData" localSheetId="0" hidden="1">'Hoja1'!$A$7:$V$48</definedName>
    <definedName name="Z_29F476CF_6413_4DCA_A298_829BC5E280C2_.wvu.FilterData" localSheetId="0" hidden="1">'Hoja1'!$A$7:$V$48</definedName>
    <definedName name="Z_2D809659_7630_491B_AFFF_2C1DBC4A78D8_.wvu.FilterData" localSheetId="0" hidden="1">'Hoja1'!$A$7:$V$48</definedName>
    <definedName name="Z_2FF26ADE_C482_42FB_B1B1_D87A743A30C5_.wvu.FilterData" localSheetId="0" hidden="1">'Hoja1'!$A$7:$V$48</definedName>
    <definedName name="Z_31A8B823_FD1B_433C_861F_20D043304B1A_.wvu.FilterData" localSheetId="0" hidden="1">'Hoja1'!$A$7:$V$48</definedName>
    <definedName name="Z_31D8BE22_4F30_4C77_999F_94536DF277F5_.wvu.FilterData" localSheetId="0" hidden="1">'Hoja1'!$A$7:$V$48</definedName>
    <definedName name="Z_358C0C46_878C_43C1_929B_D1A65A229698_.wvu.FilterData" localSheetId="0" hidden="1">'Hoja1'!$A$7:$Z$48</definedName>
    <definedName name="Z_3C11BC83_139A_4458_A9EF_D7623D96C67A_.wvu.FilterData" localSheetId="0" hidden="1">'Hoja1'!$A$7:$V$48</definedName>
    <definedName name="Z_3CA84B38_6CAA_4417_AA5E_5B5857E00E78_.wvu.FilterData" localSheetId="0" hidden="1">'Hoja1'!$A$7:$V$48</definedName>
    <definedName name="Z_3CAAF006_D795_47AF_B6AE_E89B7EC8A2F9_.wvu.FilterData" localSheetId="0" hidden="1">'Hoja1'!$A$7:$V$48</definedName>
    <definedName name="Z_4033D138_F02E_4E5E_97C0_11475E1293CB_.wvu.FilterData" localSheetId="0" hidden="1">'Hoja1'!$A$7:$V$48</definedName>
    <definedName name="Z_41916DDB_80A5_4B0F_B0EC_33FCACC135E6_.wvu.FilterData" localSheetId="0" hidden="1">'Hoja1'!$A$7:$V$48</definedName>
    <definedName name="Z_49509633_582F_4F71_9DCF_239ECA54FE05_.wvu.FilterData" localSheetId="0" hidden="1">'Hoja1'!$A$7:$V$48</definedName>
    <definedName name="Z_4AB7EBE9_5153_421C_9BE7_BA04F397BB75_.wvu.FilterData" localSheetId="0" hidden="1">'Hoja1'!$A$7:$V$48</definedName>
    <definedName name="Z_5493A6E0_1D32_4504_8DAB_36DC08159FFD_.wvu.FilterData" localSheetId="0" hidden="1">'Hoja1'!$A$7:$V$48</definedName>
    <definedName name="Z_57AB817A_0636_4892_8568_75BBE91A992B_.wvu.FilterData" localSheetId="0" hidden="1">'Hoja1'!$A$7:$V$48</definedName>
    <definedName name="Z_5CA35235_0C41_47C1_972E_4D263FC1FAB5_.wvu.FilterData" localSheetId="0" hidden="1">'Hoja1'!$A$7:$V$48</definedName>
    <definedName name="Z_67A086B3_9616_4573_AEEB_64D2E0870C4C_.wvu.FilterData" localSheetId="0" hidden="1">'Hoja1'!$A$7:$V$48</definedName>
    <definedName name="Z_688D25CD_98A9_47AE_B353_1B3956D95486_.wvu.FilterData" localSheetId="0" hidden="1">'Hoja1'!$A$7:$V$48</definedName>
    <definedName name="Z_7165841C_8D13_4236_82C9_FEDA3871F571_.wvu.FilterData" localSheetId="0" hidden="1">'Hoja1'!$A$7:$V$48</definedName>
    <definedName name="Z_7ACEC2DD_332B_400B_8903_0EA32A8A097C_.wvu.FilterData" localSheetId="0" hidden="1">'Hoja1'!$A$7:$V$48</definedName>
    <definedName name="Z_7C68E384_21BF_4863_BCB0_A14B212BE09B_.wvu.FilterData" localSheetId="0" hidden="1">'Hoja1'!$A$7:$V$48</definedName>
    <definedName name="Z_7F9FE5E2_4887_4B54_995A_F31A8FA0C7B8_.wvu.FilterData" localSheetId="0" hidden="1">'Hoja1'!$A$7:$V$48</definedName>
    <definedName name="Z_815607D4_EF82_4438_8BFC_3A3317071FA0_.wvu.FilterData" localSheetId="0" hidden="1">'Hoja1'!$A$7:$V$48</definedName>
    <definedName name="Z_83E34B7C_6DC6_40CD_B1D8_43347BDAB13F_.wvu.FilterData" localSheetId="0" hidden="1">'Hoja1'!$A$7:$V$48</definedName>
    <definedName name="Z_8621D34A_B532_4BFA_AC76_DACAB94EC184_.wvu.FilterData" localSheetId="0" hidden="1">'Hoja1'!$A$7:$V$48</definedName>
    <definedName name="Z_8FA34525_8549_4A16_8D0D_3325D4647030_.wvu.FilterData" localSheetId="0" hidden="1">'Hoja1'!$A$7:$V$48</definedName>
    <definedName name="Z_8FEC3912_7EEA_46E5_B6A3_740081B2C21E_.wvu.FilterData" localSheetId="0" hidden="1">'Hoja1'!$A$7:$V$48</definedName>
    <definedName name="Z_92453F9F_A6D7_4F47_B2DC_75E9EE7494D2_.wvu.FilterData" localSheetId="0" hidden="1">'Hoja1'!$A$7:$V$48</definedName>
    <definedName name="Z_93F4D63D_0469_4601_8839_66DFDE7284CF_.wvu.FilterData" localSheetId="0" hidden="1">'Hoja1'!$A$7:$V$48</definedName>
    <definedName name="Z_A350A8BA_5DE2_419C_ADD5_E6760259349F_.wvu.FilterData" localSheetId="0" hidden="1">'Hoja1'!$A$7:$V$48</definedName>
    <definedName name="Z_A518835E_ACAD_4CEE_A086_2C93B855E70D_.wvu.FilterData" localSheetId="0" hidden="1">'Hoja1'!$A$7:$V$48</definedName>
    <definedName name="Z_A587C552_A03B_4AC8_9EE4_E883E190A8AC_.wvu.FilterData" localSheetId="0" hidden="1">'Hoja1'!$A$7:$V$48</definedName>
    <definedName name="Z_ABCC65F4_21BC_4412_9FEC_E30BBDC6D04D_.wvu.FilterData" localSheetId="0" hidden="1">'Hoja1'!$A$7:$V$48</definedName>
    <definedName name="Z_B081BC37_6EEB_45A8_8E96_DE3A4EF8F818_.wvu.FilterData" localSheetId="0" hidden="1">'Hoja1'!$A$7:$V$48</definedName>
    <definedName name="Z_B132B81F_0344_4ACA_BA92_DC2BDE6132B8_.wvu.FilterData" localSheetId="0" hidden="1">'Hoja1'!$A$7:$V$48</definedName>
    <definedName name="Z_B4597CA2_6894_4CDF_AE3D_58134BCE08FB_.wvu.FilterData" localSheetId="0" hidden="1">'Hoja1'!$A$7:$V$48</definedName>
    <definedName name="Z_B6D66003_497F_46B4_BABB_D7229C6F44A9_.wvu.FilterData" localSheetId="0" hidden="1">'Hoja1'!$A$7:$V$48</definedName>
    <definedName name="Z_BFF791EF_C68F_41CE_9A86_62EC5FC9FB1F_.wvu.FilterData" localSheetId="0" hidden="1">'Hoja1'!$A$7:$V$48</definedName>
    <definedName name="Z_C12DA014_78A9_4415_9D9C_53BE4A668920_.wvu.FilterData" localSheetId="0" hidden="1">'Hoja1'!$A$7:$V$48</definedName>
    <definedName name="Z_C3C3203B_8290_4555_B649_E16E48E9C7CC_.wvu.FilterData" localSheetId="0" hidden="1">'Hoja1'!$A$7:$V$48</definedName>
    <definedName name="Z_C5787558_4554_4DC0_9D61_0139A77F001E_.wvu.FilterData" localSheetId="0" hidden="1">'Hoja1'!$A$7:$V$48</definedName>
    <definedName name="Z_CB20D578_3502_45A6_A3CA_EB85BAAF25C5_.wvu.FilterData" localSheetId="0" hidden="1">'Hoja1'!$A$7:$V$48</definedName>
    <definedName name="Z_CD3200B4_97E2_4485_919F_BD0A6F90C489_.wvu.FilterData" localSheetId="0" hidden="1">'Hoja1'!$A$7:$V$48</definedName>
    <definedName name="Z_CD33B25B_FC76_41DB_8BCB_6B1694E1D8EA_.wvu.FilterData" localSheetId="0" hidden="1">'Hoja1'!$A$7:$V$48</definedName>
    <definedName name="Z_D19034E0_6191_47B4_8706_1EADE234D5F7_.wvu.FilterData" localSheetId="0" hidden="1">'Hoja1'!$A$7:$V$48</definedName>
    <definedName name="Z_DF7F5A00_B3F1_4E4C_A73E_B13297204159_.wvu.FilterData" localSheetId="0" hidden="1">'Hoja1'!$A$7:$V$48</definedName>
    <definedName name="Z_E403ADC6_5C50_4CE5_953A_870B5C5DEB77_.wvu.FilterData" localSheetId="0" hidden="1">'Hoja1'!$A$7:$V$48</definedName>
    <definedName name="Z_E410FEAA_082E_4377_8290_34A759FB76C1_.wvu.FilterData" localSheetId="0" hidden="1">'Hoja1'!$A$7:$V$48</definedName>
    <definedName name="Z_EBD74FC1_A497_4058_91ED_AB085F8C7413_.wvu.FilterData" localSheetId="0" hidden="1">'Hoja1'!$A$7:$V$48</definedName>
    <definedName name="Z_EBD9B625_6052_4723_A4B5_EFA2568220EE_.wvu.FilterData" localSheetId="0" hidden="1">'Hoja1'!$A$7:$V$48</definedName>
    <definedName name="Z_EC9B266E_7DEC_4E52_BEAD_0305FC8A4EAF_.wvu.FilterData" localSheetId="0" hidden="1">'Hoja1'!$A$7:$V$48</definedName>
    <definedName name="Z_ECCEFB19_4AF4_4B81_B49D_3D5F8C4D6A07_.wvu.FilterData" localSheetId="0" hidden="1">'Hoja1'!$A$7:$V$48</definedName>
    <definedName name="Z_F0286229_8701_43FE_B9AB_ACB1DBC9B273_.wvu.FilterData" localSheetId="0" hidden="1">'Hoja1'!$A$7:$V$48</definedName>
    <definedName name="Z_F0EE1A38_D715_415D_9E0E_5C367CFF63E3_.wvu.FilterData" localSheetId="0" hidden="1">'Hoja1'!$A$7:$V$48</definedName>
    <definedName name="Z_F17381D4_D4EE_468A_8543_67F38D5DE3DF_.wvu.FilterData" localSheetId="0" hidden="1">'Hoja1'!$A$7:$V$48</definedName>
    <definedName name="Z_F2BD79D2_07C2_4E2F_8418_1289C4C296C2_.wvu.FilterData" localSheetId="0" hidden="1">'Hoja1'!$A$7:$V$48</definedName>
    <definedName name="Z_F38ECB42_3AEC_491C_9A6A_17888CF4D669_.wvu.FilterData" localSheetId="0" hidden="1">'Hoja1'!$A$7:$V$48</definedName>
    <definedName name="Z_F8F5EB6E_7E45_4AA7_9EC0_298AFD441E51_.wvu.FilterData" localSheetId="0" hidden="1">'Hoja1'!$A$7:$V$48</definedName>
    <definedName name="Z_F9FA097E_2941_445B_9686_7EDBBACB70BC_.wvu.FilterData" localSheetId="0" hidden="1">'Hoja1'!$A$7:$V$48</definedName>
    <definedName name="Z_FB244C91_ABC6_4B59_BA8A_F9C97ECE66ED_.wvu.FilterData" localSheetId="0" hidden="1">'Hoja1'!$A$7:$V$48</definedName>
    <definedName name="Z_FC990234_4083_45FD_BA1F_A27BEAFE3FE3_.wvu.FilterData" localSheetId="0" hidden="1">'Hoja1'!$A$7:$V$48</definedName>
    <definedName name="Z_FEFBE915_F10D_449E_B7B8_B5D391648E94_.wvu.FilterData" localSheetId="0" hidden="1">'Hoja1'!$A$7:$V$48</definedName>
  </definedNames>
  <calcPr fullCalcOnLoad="1"/>
</workbook>
</file>

<file path=xl/sharedStrings.xml><?xml version="1.0" encoding="utf-8"?>
<sst xmlns="http://schemas.openxmlformats.org/spreadsheetml/2006/main" count="766" uniqueCount="344">
  <si>
    <t>PLAN ESTRATÉGICO</t>
  </si>
  <si>
    <t>DATOS DEL INDICADOR</t>
  </si>
  <si>
    <t>RANGOS DE CALIFICACIÓN</t>
  </si>
  <si>
    <t>RESULTADO Y ANALISIS</t>
  </si>
  <si>
    <t>Nº</t>
  </si>
  <si>
    <t>TIPO DE INDICADOR</t>
  </si>
  <si>
    <t>CÓDIGO</t>
  </si>
  <si>
    <t>NOMBRE DEL INDICADOR</t>
  </si>
  <si>
    <t>FORMULA DEL INDICADOR</t>
  </si>
  <si>
    <t>UNIDAD DE MEDIDA</t>
  </si>
  <si>
    <t>PERIODICIDAD</t>
  </si>
  <si>
    <t>META</t>
  </si>
  <si>
    <t>INSATISFACTORIO</t>
  </si>
  <si>
    <t>MINIMO</t>
  </si>
  <si>
    <t>ACEPTABLE</t>
  </si>
  <si>
    <t>SATISFACTORIO</t>
  </si>
  <si>
    <t>NUMERADOR</t>
  </si>
  <si>
    <t>DENOMINADOR</t>
  </si>
  <si>
    <t>RESULTADO</t>
  </si>
  <si>
    <t xml:space="preserve">% META (Resultado /meta *100) </t>
  </si>
  <si>
    <t xml:space="preserve">RANGO EN QUE SE UBICA EL RESULTADO </t>
  </si>
  <si>
    <t>ANALISIS DEL INDICADOR</t>
  </si>
  <si>
    <t xml:space="preserve">OBJETIVO ESTRATEGICO </t>
  </si>
  <si>
    <t xml:space="preserve"> ESTRATÉGIA</t>
  </si>
  <si>
    <t>PROCESO</t>
  </si>
  <si>
    <t>MATRIZ AGREGADA DE INDICADORES  ESTRATEGICOS</t>
  </si>
  <si>
    <t>PAGINA 1 DE 1</t>
  </si>
  <si>
    <t>CODIGO:  PEMYMOPSFO03</t>
  </si>
  <si>
    <t>&lt;50%</t>
  </si>
  <si>
    <t>&gt;=50% y  ; &lt;70</t>
  </si>
  <si>
    <t>&gt;=70%  y &lt;95%</t>
  </si>
  <si>
    <t>&gt;=95% y &lt;=100%</t>
  </si>
  <si>
    <t>SER MODELO DE GESTIÓN PÚBLICA EN EL SECTOR SOCIAL</t>
  </si>
  <si>
    <t>DIRECCIONAMIENTO ESTRATÉGICO</t>
  </si>
  <si>
    <t>EFICACIA</t>
  </si>
  <si>
    <t>Porcentual</t>
  </si>
  <si>
    <t>Semestral</t>
  </si>
  <si>
    <t>Diseñar, Desarrollar y Mantener el Sistema de Gestión de Calidad y MECI</t>
  </si>
  <si>
    <t>EDES03</t>
  </si>
  <si>
    <t>Anual</t>
  </si>
  <si>
    <t xml:space="preserve">FORTALECER LOS MECANISMOS DE COMUNICACIÓN ORGANIZACIONAL E INFORMATIVA PARA PROYECTAR LOS RESULTADOS DE LA GESTIÓN DE LA ENTIDAD </t>
  </si>
  <si>
    <t>Fortalecer el proceso de comunicación del Fondo Pasivo Social de FCN, a través de los componentes de comunicación organizacional e informativa para mejorar la interacción interna y externa de la Entidad  y favorecer el logro de sus objetivos institucionales.</t>
  </si>
  <si>
    <t>EFECTIVIDAD</t>
  </si>
  <si>
    <t>EDES01</t>
  </si>
  <si>
    <t>(No.de encuestas con calificación satisfactoria / No. total de  encuestas aplicadas)*100</t>
  </si>
  <si>
    <t>EAAU01</t>
  </si>
  <si>
    <t>trimestral</t>
  </si>
  <si>
    <t>95%</t>
  </si>
  <si>
    <t>Dar respuesta oportuna  a las solicitudes, quejas y reclamos  de nuestros usuarios.</t>
  </si>
  <si>
    <t>EAAU02</t>
  </si>
  <si>
    <t>100%</t>
  </si>
  <si>
    <t>GARANTIZAR Y OPTIMIZAR LA PRESTACIÓN DEL SERVICIO DE SALUD A TODOS LOS CLIENTES A TRAVÉS DE LA EFECTIVA ADMINISTRACIÓN DE LOS MISMOS</t>
  </si>
  <si>
    <t>Brindar a nuestros usuarios calidad, eficiencia y oportunidad en la prestación de los Servicios de Salud</t>
  </si>
  <si>
    <t>GESTIÓN DE SERVICIOS DE SALUD</t>
  </si>
  <si>
    <t>EFICIENCIA</t>
  </si>
  <si>
    <t>EGSS01</t>
  </si>
  <si>
    <t>Porcentaje</t>
  </si>
  <si>
    <t>GARANTIZAR DE FORMA OPORTUNA EL RECONOCIMIENTO Y PAGO DE PRESTACIONES ECONÓMICAS DE ACUERDO CON EL MARCO LEGAL</t>
  </si>
  <si>
    <t>Brindar a nuestros usuarios servicios con eficiencia, eficacia y oportunidad para el reconocimiento de prestaciones sociales</t>
  </si>
  <si>
    <t>GESTIÓN DE PRESTACIONES ECONÓMICAS</t>
  </si>
  <si>
    <t>EGPE01</t>
  </si>
  <si>
    <t>Generar las nóminas de Pensionados aplicando el 100% de las novedades con oportunidad, eficiencia y eficacia</t>
  </si>
  <si>
    <t>EGPE02</t>
  </si>
  <si>
    <t>FORTALECER LA  ADMINISTRACIÓN DE LOS BIENES DE LA ENTIDAD Y LA ÓPTIMA GESTIÓN DE LOS RECURSOS</t>
  </si>
  <si>
    <t>5.3</t>
  </si>
  <si>
    <t>Administrar adecuadamente los Bienes Muebles e Inmuebles recibidos en transferencia de los extintos FCN</t>
  </si>
  <si>
    <t>GESTIÓN DE BIENES TRANSFERIDOS</t>
  </si>
  <si>
    <t xml:space="preserve">EFICACIA
</t>
  </si>
  <si>
    <t>EGBT01</t>
  </si>
  <si>
    <t>COMERCIALIZACION DE BIENES  TRANSFERIDOS</t>
  </si>
  <si>
    <t>porcentual</t>
  </si>
  <si>
    <t>anual</t>
  </si>
  <si>
    <t>Diseñar, Desarrollar y Mantener los planes de gestión humana, en procura de fortalecer la administración del talento humano del FPS</t>
  </si>
  <si>
    <t>GESTIÓN DE SERVICIOS ADMINISTRATIVOS</t>
  </si>
  <si>
    <t>EGSA01</t>
  </si>
  <si>
    <t>ATENCIÓN A SOLICITUDES DE MEJORAMIENTO DE AMBIENTE DE TRABAJO</t>
  </si>
  <si>
    <t>(Número de mantenimientos ejecutados  / Número de mantenimientos programados)*100</t>
  </si>
  <si>
    <t>FORTALECIMIENTO A LA ADECUADA ADMINISTRACIÓN DE LOS BIENES DE LA ENTIDAD Y LA OPTIMA GESTION DE LOS RECURSOS</t>
  </si>
  <si>
    <t xml:space="preserve">Diseñar e implementar planes de mantenimiento preventivo y correctivo a los bienes de la Entidad </t>
  </si>
  <si>
    <t>EGSA02</t>
  </si>
  <si>
    <t>MANTENIMIENTO PREVENTIVO</t>
  </si>
  <si>
    <t>(Número de  mantenimientos  del plan  de mantenimiento ejecutados/ Nro. de mantenimientos programados en el plan de mantenimiento)*100</t>
  </si>
  <si>
    <t>FORTALECIMIENTO A LA ADECUADA ADMINISTRACION DE LOS BIENES DE LA ENTIDAD Y LA OPTIMA GESTION DE LOS RECURSOS</t>
  </si>
  <si>
    <t>Adelantar tareas de soporte para el desarrollo de las funciones de la Entidad y para la protección de sus bienes</t>
  </si>
  <si>
    <t>Optimizar los recursos presupuestales, para satisfacer oportunamente las necesidades de funcionamiento.</t>
  </si>
  <si>
    <t>GESTION DE COMPRAS Y CONTRATACION</t>
  </si>
  <si>
    <t>Desarrollar  el proceso de contratación garantizando el cumplimiento de las fases respectivas y la satisfacción de  las necesidades de la Entidad.</t>
  </si>
  <si>
    <t>EGCC02</t>
  </si>
  <si>
    <t>semestral</t>
  </si>
  <si>
    <t>GESTIÓN DE COMPRAS Y CONTRATACIÓN</t>
  </si>
  <si>
    <t>EGCC03</t>
  </si>
  <si>
    <t>TRANSPARENCIA  EN LA CONTRATACION</t>
  </si>
  <si>
    <t>Número total de actuaciones de los procesos de contratación publicadas en la Web * 100 / Número de actuaciones de los procesos de contratación que requieren publicación a través de la Web</t>
  </si>
  <si>
    <t>EGSA03</t>
  </si>
  <si>
    <t xml:space="preserve">    PROTECCION DE BIENES MUEBLES</t>
  </si>
  <si>
    <t>(Nro de bienes muebles asegurados/Total de bienes muebles)*100</t>
  </si>
  <si>
    <t>GESTIÓN DE TALENTO HUMANO</t>
  </si>
  <si>
    <t>EGTH 01</t>
  </si>
  <si>
    <t>CUMPLIMIENTO PLAN DE CAPACITACIÓN</t>
  </si>
  <si>
    <t>EGTH 02</t>
  </si>
  <si>
    <t>PLANEACIÓN, EJECUCIÓN Y EVALUACIÓN DEL PLAN DE BIENESTAR SOCIAL</t>
  </si>
  <si>
    <t>(No. de planes  e informes de bienestar social realizados / No de planes  e informes  de bienestar social programados ) *100</t>
  </si>
  <si>
    <t>Brindar a nuestros funcionarios un ambiente de trabajo seguro y los medios necesarios para proteger y conservar la salud.</t>
  </si>
  <si>
    <t>EGTH 03</t>
  </si>
  <si>
    <t>PLANEACIÓN, EJECUCIÓN Y EVALUACIÓN DEL PLAN DE SALUD OCUPACIONAL</t>
  </si>
  <si>
    <t xml:space="preserve"> No. de planes e informes de salud ocupacional realizados / No. de Planes  e informes de salud ocupacional programados)*100</t>
  </si>
  <si>
    <t>5.1</t>
  </si>
  <si>
    <t>Fortalecer la reorganización financiera.</t>
  </si>
  <si>
    <t>GESTIÓN DE RECURSOS FINANCIEROS</t>
  </si>
  <si>
    <t>EGRF01</t>
  </si>
  <si>
    <t>EGRF02</t>
  </si>
  <si>
    <t>5.2</t>
  </si>
  <si>
    <t>Optimizar los recursos presupuestales, para satisfacer oportunamente las necesidades de funcionamiento</t>
  </si>
  <si>
    <t>EGRF03</t>
  </si>
  <si>
    <t>EGRF04</t>
  </si>
  <si>
    <t>Ejercitar o impugnar las acciones judiciales y administrativas necesarias para la defensa y protección de los intereses de la nación y del Fondo mismo</t>
  </si>
  <si>
    <t>GESTIÓN DE COBRO</t>
  </si>
  <si>
    <t>EGCB01</t>
  </si>
  <si>
    <t>EGCB02</t>
  </si>
  <si>
    <t>ASISTENCIA JURÍDICA</t>
  </si>
  <si>
    <t>Referencia</t>
  </si>
  <si>
    <t>MANTENER UN SISTEMA DE INFORMACIÓN EN LÍNEA CONFIABLE PARA TODOS LOS USUARIOS DEL FPS. QUE PERMITA UNA RETROALIMENTACIÓN CONSTANTE CON NUESTROS USUARIOS</t>
  </si>
  <si>
    <t>4.3</t>
  </si>
  <si>
    <t>Fortalecer el Sistema de Gestión Documental</t>
  </si>
  <si>
    <t>GESTIÓN DOCUMENTAL</t>
  </si>
  <si>
    <t>EFICIACIA</t>
  </si>
  <si>
    <t>EGDO01</t>
  </si>
  <si>
    <t>EGDO02</t>
  </si>
  <si>
    <t>EGDO03</t>
  </si>
  <si>
    <t>PORCENTAJE ARCHIVO DIGITALIZADO</t>
  </si>
  <si>
    <t>4.2</t>
  </si>
  <si>
    <t xml:space="preserve">Actualizar y sostener la plataforma tecnológica y los sistemas de información conforme a los requerimientos de la entidad   </t>
  </si>
  <si>
    <t>EGTS02</t>
  </si>
  <si>
    <t>Número de solicitudes de servicios de soporte técnico atendidas * 100 / Número de solicitudes de soporte técnico recibidas</t>
  </si>
  <si>
    <t>MEDICIÓN Y MEJORA</t>
  </si>
  <si>
    <t>EMYM01</t>
  </si>
  <si>
    <t>EMYM02</t>
  </si>
  <si>
    <t>EMYM03</t>
  </si>
  <si>
    <t>EMYM04</t>
  </si>
  <si>
    <t>EMYM05</t>
  </si>
  <si>
    <t>DESEMPEÑO DEL SISTEMA INTEGRAL DE GESTIÓN</t>
  </si>
  <si>
    <t>(Promedio de los resultados  de los indicadores  estratégicos  /  100)*100</t>
  </si>
  <si>
    <t>Fortalecimiento de estrategias y mecanismos desarrollados con el fin de una mejora continua en la  gestión institucional</t>
  </si>
  <si>
    <t>SEGUIMIENTO Y EVALUACIÓN INDEPENDIENTE</t>
  </si>
  <si>
    <t xml:space="preserve">CUMPLIMIENTO PROCESO  DE COMPENSACION  </t>
  </si>
  <si>
    <t xml:space="preserve">CUMPLIMIENTO PROGRAMA DE AUDITORIAS MEDICAS </t>
  </si>
  <si>
    <t>(Nº de auditorias médicas realizadas / No. de auditorias médicas programadas )*100</t>
  </si>
  <si>
    <t>ESEI01</t>
  </si>
  <si>
    <t>NIVEL DE RAZONABILIDAD DE ACTIVOS</t>
  </si>
  <si>
    <t>NIVEL DE RAZONABILIDAD DE  PASIVOS</t>
  </si>
  <si>
    <t>EJECUCION  PRESUPUESTAL DE GASTOS DE FUNCIONAMIENTO</t>
  </si>
  <si>
    <t>(Valor  total de compromisos / Aforo Vigente)*100</t>
  </si>
  <si>
    <t>EJECUCION  PRESUPUESTO DE INGRESOS</t>
  </si>
  <si>
    <t>(Valor  total del recaudo efectivos / Aforo Vigente)*100</t>
  </si>
  <si>
    <t>GESTIÓN COTIZACIONES RECUADADAS</t>
  </si>
  <si>
    <t>(Valor total del recaudo  ejecutado durante el periodo / Valor total recaudo de cotizaciones  para el periodo )*100</t>
  </si>
  <si>
    <t xml:space="preserve">FORTALECER  LA ADECUADA ADMINISTRACION DE LOS BIENES DE LA ENTIDAD  Y LA OPTIMA GESTION DE LOS RECURSOS </t>
  </si>
  <si>
    <t>Número de bienes comercializados/número de bienes a comercializar)</t>
  </si>
  <si>
    <t>(Total  de activos sin salvedades  en el informe de la CGR /valor de ACTIVOS del balance de la vigencia auditada)*100</t>
  </si>
  <si>
    <t>(Cuantía tatal de pasivos sion salvedades  /valor de PASIVOS del balance de la vigencia auditada)*100</t>
  </si>
  <si>
    <t>(No. de contratos liquidados bilateral  o  unilateralmente/Total de contratos celebrados)*100</t>
  </si>
  <si>
    <t>EGSS02</t>
  </si>
  <si>
    <t>(No. de  declaraciones de giro y compensación procesos de Giro y Compensación  presentados / No. de  procesos de Giro y compensación  establecidos)*100</t>
  </si>
  <si>
    <t>EFICIENCIA EN EL REPORTE DE INFORMES INSTITUCIONALES</t>
  </si>
  <si>
    <t>(No de informes presentados oportunamente / No de informes presentados   a entes de control  *100</t>
  </si>
  <si>
    <t>DIVULGACIÓN AUDIENCIA PÚBLICA DE RENDICIÓN DE CUENTAS</t>
  </si>
  <si>
    <t>EDES04</t>
  </si>
  <si>
    <t>GESTION DE COBRO PERSUASIVO</t>
  </si>
  <si>
    <t>6.1</t>
  </si>
  <si>
    <t>VERSION 3.0</t>
  </si>
  <si>
    <t>FECHA DE ACTUALIZACIÓN:  24 DE JUNIO DE 2010</t>
  </si>
  <si>
    <t>SISTEMA INTEGRAL DE GESTIÓN ( MECI - CALIDAD)</t>
  </si>
  <si>
    <t>SUMINISTRO DE SOPORTE TÉCNICO</t>
  </si>
  <si>
    <t>EFICIENCIA EN EL TRÁMITE DE PRESTACIONES ECONÓMICAS  - FERROCARRILES</t>
  </si>
  <si>
    <t>(No de prestaciones económicas reconocidas en términos de oportunidad / No. total de solicitudes de prestaciones económicas recibidas)*100.</t>
  </si>
  <si>
    <t>APLICACIÓN DE NOVEDADES DE NÓMINA - FERROCARRILES</t>
  </si>
  <si>
    <t>(Nº total de novedades aplicadas en la nómina / No. de solicitudes de novedades de nómina presentadas) *100.</t>
  </si>
  <si>
    <t xml:space="preserve">SEGUIMIENTO ACCIONES JUDICIALES </t>
  </si>
  <si>
    <t>(No. de procesos con seguimiento de interventoria  / Nro total de procesos  judiciales asignados a abogados externos)*100</t>
  </si>
  <si>
    <t>OPORTUNIDAD EN LA GESTIÓN DE COBRO COACTIVO</t>
  </si>
  <si>
    <t>(No. de procesos gestionados en términos de oportunidad / No. total de procesos activos de cobro coactivo)*100</t>
  </si>
  <si>
    <t>EAJU02</t>
  </si>
  <si>
    <t xml:space="preserve"> </t>
  </si>
  <si>
    <t>LIQUIDACIÓN DE CONTRATOS</t>
  </si>
  <si>
    <t>PORCENTAJE DE CUMPLIMIENTO DEL PLAN ESTRATÉGICO</t>
  </si>
  <si>
    <t>INDICE DE PERCEPCIÓN DE AUDIENCIA PÚBLICA DE RENDICIÓN DE CUENTAS</t>
  </si>
  <si>
    <t>EDES02</t>
  </si>
  <si>
    <t>(No de informes  públicados en la página WEB / No. de audiencias públicas realizadas)*100</t>
  </si>
  <si>
    <t>REVISIÓN DEL SISTEMA INTEGRAL DE GESTIÓN</t>
  </si>
  <si>
    <t>Garantizar el seguimiento a los planes institucionales para el mejoramiento continuo de la entidad</t>
  </si>
  <si>
    <t>(Sumatoria del  % de avance de las metas del plan estratégico / Nro  de metas  establecidas en el plan)*100</t>
  </si>
  <si>
    <t>(Nro de Revisiones por la Dirección realizadas/ Nro. de revisiones por la Dirección programadas para el periodo)*100</t>
  </si>
  <si>
    <t>MODIFICACIONES AL PLAN DE COMPRAS</t>
  </si>
  <si>
    <t>No. de modificaciones al plan de compras  realizadas en el periodo</t>
  </si>
  <si>
    <t>No. de modificaciones</t>
  </si>
  <si>
    <t>máximo 8 modificaciones</t>
  </si>
  <si>
    <t>&lt;=4</t>
  </si>
  <si>
    <t>&gt;=5 y &lt;=  7</t>
  </si>
  <si>
    <t>8 &gt;=  y  &lt;=10</t>
  </si>
  <si>
    <t>&gt;=11</t>
  </si>
  <si>
    <t>OPORTUNIDAD EN LA TRANSFERENCIA PRIMARIA DE DOCUMENTOS</t>
  </si>
  <si>
    <t>No. de transferencias primarias realizadas oportunamente / No. de transferencias primarias programadas para el periodo  * 100</t>
  </si>
  <si>
    <t>SEGUIMIENTO A LA ADMINISTRACIÓN DE ARCHIVOS DE GESTIÓN</t>
  </si>
  <si>
    <t>Número de unidades documentales digitalizadas / Número de unidades documentales programadas para el periodo*100</t>
  </si>
  <si>
    <t>70%</t>
  </si>
  <si>
    <t>Dias</t>
  </si>
  <si>
    <t>EAAU03</t>
  </si>
  <si>
    <t>&gt;=50% y  ; &lt;71</t>
  </si>
  <si>
    <t>EAAU04</t>
  </si>
  <si>
    <t>OPORTUNIDAD EN LA ATENCIÓN DE TRAMITES</t>
  </si>
  <si>
    <t>PORCENTAJE DE CARTERA VENCIDA</t>
  </si>
  <si>
    <t>Valor de la cartera vencida  / Valor total de la cartera de la entidad *100</t>
  </si>
  <si>
    <t>Realizar el cobro oportuno de los derechos económicos a favor de la entidad</t>
  </si>
  <si>
    <t>Número de deudores morosos con trámite de cobro persuasivo  / Número total de deudores morosos de la entidad *100</t>
  </si>
  <si>
    <t>ÍNDICE DE SATISFACCIÓN DEL  USUARIO POST - TRAMITE</t>
  </si>
  <si>
    <t>Número de  encuestas aplicadas con calificación satisfactorio / Nro. Total de encuestas aplicadas a los usuarios) * 100</t>
  </si>
  <si>
    <t>ÍNDICE DE SATISFACCIÓN DEL  ATENCIÓN PRESENCIAL</t>
  </si>
  <si>
    <t>Número de solicitudes atendidas en términos  de oportunidad /  Número total de solicitudes  radicadas durante el periodo evaluado.* 100</t>
  </si>
  <si>
    <t>OPORTUNIDAD EN LA ATENCIÓN DE QUEJAS Y RECLAMOS</t>
  </si>
  <si>
    <t>Sumatoria del tiempo de atención de las peticiones, quejas y reclamos / Número total de peticiones, quejas y reclamos radicados en el periodo.</t>
  </si>
  <si>
    <t>EFICACIA DE LAS ACCIONES CORRECTIVAS</t>
  </si>
  <si>
    <t>(Número de acciones correctivas eficaces / No. de acciones correctivas cumplidas)*100</t>
  </si>
  <si>
    <t>EFICACIA DE LAS ACCIONES PREVENTIVAS</t>
  </si>
  <si>
    <t>(Número de acciones preventivas eficaces / No. de acciones preventivas  cumplidas)*100</t>
  </si>
  <si>
    <t>PORCENTAJE DE CUMPLIMIENTO DEL PLAN DE MEJORAMIENTO</t>
  </si>
  <si>
    <t>NIVEL DE CUMPLIMIENTO DEL PLAN  DE MANEJO DE RIESGOS</t>
  </si>
  <si>
    <t>Sumatoria del % de avance en la ejecución de las acciones preventivas / No  total de acciones preventivas vencidas.</t>
  </si>
  <si>
    <t>(No. de dependencias   que administran adecuadamente su archivos de gestión / No. total de dependencias)*100</t>
  </si>
  <si>
    <t>41 INDICADORES</t>
  </si>
  <si>
    <t>GESTIÓN DE TIC´S</t>
  </si>
  <si>
    <t>Sumatoria del % de avance en la ejecución de las metas del plan /No  total de metas vencidas</t>
  </si>
  <si>
    <t xml:space="preserve">26 Días o más </t>
  </si>
  <si>
    <t>Entre 21 y 25 días</t>
  </si>
  <si>
    <t xml:space="preserve">Entre 16 y 20 días </t>
  </si>
  <si>
    <t>Menor o igual a 15 días</t>
  </si>
  <si>
    <t>direc</t>
  </si>
  <si>
    <t>salud</t>
  </si>
  <si>
    <t>atención</t>
  </si>
  <si>
    <t>prestaciones</t>
  </si>
  <si>
    <t>bienes</t>
  </si>
  <si>
    <t>SERVICIOS ADM</t>
  </si>
  <si>
    <t>COMPRAS</t>
  </si>
  <si>
    <t>TALENTO HUMANO</t>
  </si>
  <si>
    <t>FINANCIERA</t>
  </si>
  <si>
    <t>COBRO</t>
  </si>
  <si>
    <t>JURIDICA</t>
  </si>
  <si>
    <t>FALTA INDICADOR SEGUIMIENTO ACCIONES JUDICIALES</t>
  </si>
  <si>
    <t>DOCUMENTl</t>
  </si>
  <si>
    <t>tics</t>
  </si>
  <si>
    <t>mym</t>
  </si>
  <si>
    <t>control</t>
  </si>
  <si>
    <t>Director de programas  de extensión</t>
  </si>
  <si>
    <t>Vicerrector Academicó</t>
  </si>
  <si>
    <t xml:space="preserve">Vicerrector de programas de e ducación </t>
  </si>
  <si>
    <t>Director de Programas de extensión</t>
  </si>
  <si>
    <t>EAJU01</t>
  </si>
  <si>
    <t>SEGUIMIENTO DEL INDICADOR</t>
  </si>
  <si>
    <t>AUDITOR</t>
  </si>
  <si>
    <t>Fortalecer el proceso de comunicación del Fondo Pasivo Social de FCN,  a través de los componentes de comunicación organizacional e informativa para mejorar la interacción interna y externa de la Entidad y favorecer el logro de sus objetivos institucionales</t>
  </si>
  <si>
    <t xml:space="preserve">En cuanto al indicador estratégico es importante aclarar que en el formato de creación de fecha 13 de diciembre de 2010, se dispuso que este reporte seria anual, tal y como consta en el memorando  No. OAJ 1300052883 del 17 de diciembre de 2010. </t>
  </si>
  <si>
    <t>El Reporte de este Indicador es anual</t>
  </si>
  <si>
    <t>Se realizó la revisión por la dirección el 16 de abril de 2013. El acta quedo a cargo del señor LUIS EDUARDO MARTINEZ y se encuentra en revision para ser firmada por los asistentes a la revision por la direccion.</t>
  </si>
  <si>
    <t>Durante el primer semestre se reportaron cinco (5) acciones preventivas eficaces por parte del proceso de seguimiento y evaluacion independiente correspondiente al informe de eficacia del I trimestre del 2013 de 11 acciones cumplidas en el plan de manejo de riesgos, evidenciando un cumplimiento del indicador del 51% alcanzando un rango de cumplimiento insatisfactorio.</t>
  </si>
  <si>
    <t xml:space="preserve">Durante el primer semestre del 2013 de parte del proceso de seguimiento y evaluacion independiente se informo de diez (10) accion correctiva eficaz de 31 actividades terminadas al 100% en el plan de mejoramiento institucional lo que nos deja con un cumplimiento del indicador de  un 34% este se puede evidenciar en el informe de eficacia remitido por el grupo de control interno el dia 04-junio-2013 por medio electronico </t>
  </si>
  <si>
    <t>N/A</t>
  </si>
  <si>
    <t>No aplica para el periodo a evaluar</t>
  </si>
  <si>
    <t>El Plan estrategico de la entidad del año 2012 obtuvo un porcentaje de cumplimiento del 100%, evidencia que se puede cotejar en la página web de la entidad, link La entidad/ Planes y Programas</t>
  </si>
  <si>
    <t xml:space="preserve">Este indicador corresponde al total recaudado durante este periodo con relacion al pago a contratistas para la prestacion de servicios medicos y campañas de promocion efecutado durante el primer semestre del 2013 , la diferencia corresponde al recaudo de junio que se compensa en el primer proceso del mes de julio del 2013.  Radicando en eso la diferencia del 26%. Dicha informacion es tomada del Formato 3,1 de compensacion;  pagos a contratatistas; conciliaciones del recaudo, mes a mes. </t>
  </si>
  <si>
    <t>Durante el I semestre de 2013 se realizaron  984 visitas de auditoria de servicios de salud de 964 programadas para un cumplimiento del 102% de la meta establecida. El mayor número de visitas de auditoria realizadas se debe a la necesidad de desplazarse a los puntos de atención de servicios de salud en forma dicional a lo establecido para garantizar la adecuada prestación de los mismos</t>
  </si>
  <si>
    <t>Durante el 1er semestre de 2013, el valor de la cartera vencida de cuotas partes es de: $1,622,057,130, frente al valor total de la cartera de la entidad  por valor de $1,622,057,130.  Los deudores de arrendamientos por inmuebles no registran cartera vencida.  Los deudores del SGSSS se encuentran en revisión normativa por Subdirección Financiera y Subdirección de Prestaciones Sociales, para determinar saldos reales.</t>
  </si>
  <si>
    <t>Durante el periodo se evidencio que atencion prestada ante FPS  a los usuarios fue satisfactoria.</t>
  </si>
  <si>
    <t>Se eviedencia al dar respuesta oportuna  a las solicitudes, quejas y reclamos  de nuestros usuarios no esta siendo oportuno .</t>
  </si>
  <si>
    <t>Durante el I semestre de 2013, se presentaron 16 declaraciones de giro y compensacion de las 16 que estaba obligada la entidad a presentar para un cumplimiento del 100% de la meta establecida.</t>
  </si>
  <si>
    <t>No se cuenta con los recursos técnicos y humanos para empezar a desarrollar esta actividad</t>
  </si>
  <si>
    <t>Teniendo en cuenta la peridiocidad para el reporte del indicador (anual) el mismo no requiere reporte para el semestre a informar.</t>
  </si>
  <si>
    <t>Durante el periodo se evidención que las solicitudes  se les estan dando respuesta .</t>
  </si>
  <si>
    <t xml:space="preserve">
Se publico en la pagina web de la entidad el Informe de Gestión 2012, evidencia que se puede cotejar en el link la Entidad/Rendición de Cuentas.</t>
  </si>
  <si>
    <t>De la sumatoria del porcentaje de cumplimiento de los 34 indicadores que aplicaban para reportar durante el periodo se alcanzo un cumplimiento del 72% alcanzando un rango de calificacion aceptable el cual debe mejorarse, y se puede evidenciar en la matriz de indicadores estrategicos.</t>
  </si>
  <si>
    <t>De las 52 acciones implementadas para el periodo a reportar 23 de ellas se dieron por terminadas por lo cual se alcance un grado de cumplimiento del 44% insatisfactorio esta informacion se puede cotejar en la matriz del plan de manejo de riesgos.</t>
  </si>
  <si>
    <t>De la sumatoria del porcentaje de cumplimiento del plan de mejoramiento se obtubo un 63% de cumplimiento de las actividades vencidas alcanzando un 83% de cumplimiento del plan con un rango de calificacion aceptable, esta informacion se puede cotejar en la matriz del plan de mejoramiento institucional</t>
  </si>
  <si>
    <t>durante el II trimestre del año en curso fueron solicitados 152 servicios de soporte de los cuales fueron atendidos 152 servicios, logrando asi obtener un 100% de servicios prestados evidencia consignada en la carpeta de soportes tecnicos 120,62,01</t>
  </si>
  <si>
    <t>A la fecha del reporte la CGR no ha verificados los Estados Financieros de los años 2011 y 2012.</t>
  </si>
  <si>
    <t>REPORTE INDICADORES ESTRATEGICOS PRIMER SEMESTRE 2013</t>
  </si>
  <si>
    <t>Durante el I semestre se publicaron en la página  WEB 17 Invitaciones públicas, 3 selecciones abreviadas, 1 licitación Pública que se totalizan para el objeto de reporte (evidencias en la pagina web de la entidad</t>
  </si>
  <si>
    <t>Durante el primestre de 2013, se gestionaron los 23 eventos de capacitación programados para el periodo, para un nivel de cumplimiento del 100% del Plan de Capacitación
EVIDENCIAS SERIE:  210 7101 - PROGRAMAS DE CAPACITACIÓN, FORMACIÓN Y BIENESTAR SOCIAL.</t>
  </si>
  <si>
    <t>La Eficacia en la Planeación y Ejecución del Plan de Acción fue del 100%, por cuanto se dio cumplimiento a la ejecución de las siete actividades programadas para el Semestre. Se elaboró l Informe de Ejecución de los Planes, dentro del cual se incluye el resultado de la Ejecución del  Plan de Bienestar Social con el desarrollo de: 
1) Tarde de Cine
2) Día de la Mujer
3)Día del Hombre
4) Aeróbicos
5) Día de la Secretaria
6)Torneo de Bolos 
7) Celebración Cumpleaños de los Funcionarios.
EVIDENCIAS SERIE:  210 7101 - PROGRAMAS DE CAPACITACIÓN, FORMACIÓN Y BIENESTAR SOCIAL.</t>
  </si>
  <si>
    <t>1) Se elaboró el plan de Salud Ocupacional, Durante el mes de febrero de 2013,   el cual fue revisado por los integrantes del Comité Paritario de Salud Ocupacional, aprobado por el señor Director General y comunicado a todos los funcionarios mediante publicación en la página Intra-net de la Entidad.
2) Se elaboró Informe de Ejecución de los Planes de Talento Humano, dentro del cual se especifica la Ejecución del Plan de Salud Ocupacional: Durante el primer semestre se realizaron 10 de las 15 actividades programadas: 
2107102 - PROGRAMA DE SALUD OCUPACIONAL 2013</t>
  </si>
  <si>
    <t>Los recursos para los avaluos de bienes inmuebles fueron aprovados hasta el mes de mayo de 2013. Median CDP No. 13313 de Mayo 30 de 2013 se destinaron recursos para realizar el avaluo. En fecha julio 10 de 2013 se remite a la oficna juridica los estudips previos para la escogencia de una empresa que realice los avaluos de los bines inmuebles por tanto una vez obtenido los avaluos se procedera a la venta de acuerto a lo estipulado por la ley.</t>
  </si>
  <si>
    <t>Durante el 1er semestre de 2013, hubo 10 deudores morosos de cuotas partes con trámite de cobro persuasivo, frente a 10 deudores morosos de la entidad; obteniendo un resultado eficaz y satisfactorio al 100% en las actividades realizadas necesarias para la defensa y protección de los intereses de la nación y del Fondo mismo. NOTAS: 1) Los deudores de arrendamientos por inmuebles no registran morosidad con trámite de cobro persuasivo.  2) Los deudores del SGSSS se encuentran en revisión normativa por Subdirección Financiera y Subdirección de Prestaciones Sociales, para determinar saldos reales.</t>
  </si>
  <si>
    <t>Se realizaron 18 seguimientos a los archivos de gestión de las distintas dependencias del FPS, se programó un seguimiento a cada proceso por semestre. La evidencia se encuentra en la carpeta de seguimiento 2013 220-5202, 2013.  En todos los seguimientos realizado a los procesos se obtuvo resultados que no ameritan reportar a la oficina de control interno.</t>
  </si>
  <si>
    <t>Se programaron 16 transferencias primarias en el primer semestre, el proceso de Secretaría General solicitó prorroga mediante memorando 20132000036453, finalmente se recibió el 28 de junio del 2013.  El resto de procesos entregaron sugún las fechas programadas. La evidencia se encuentra consignada en la carpeta TRANFERENCIAS DOCUMENTALES 2011 220-5202, 2013; además  el archivo CONTROL DE TRANSFERENCIAS ubicado en el equipo de computo del profesional II de la oficina de gestión documental.</t>
  </si>
  <si>
    <t>En el primer semestre de 2013 se programaron 140 mantenimientos de bienes muebles e inmuebles  como son:  mantenimiento a las redes eléctricas , planta eléctrica, canales, arreglo de sillas, archivadores puestos de trabajo,  cambio de vidrios,  arreglo aspiradora,  teléfonos,  instalaciones de instantes,  canaletas, baños,  puntos de red y arreglo de bodega, se evidencia en el formato de control de mantenimientos de bienes muebles e inmuebles Código APGSADADF 010, carpeta 230.64.01 solicitud mantenimiento muebles</t>
  </si>
  <si>
    <t xml:space="preserve">En el primer semestre 2013, se realizo mantenimiento de los siguientes vehículos placa OHK 175 el 10 y 11 de abril de 2013, OBF049 el dia 5 de abril de 2013,OCJ 916 abril 12 de 2013 y mayo 10 de 2013, OHH175 mayo  9 y 17 de 2013, OBF 050 abril 22 de 2013 y mayo 2 de 2013, carpeta GAD 18 INTERVENTORIA CONTRATO032/13 MECANI EXPRESS.
Planta eléctrica se realizó el marzo 6,  13, 22, abril 24, mayo 2,24 de 2013
Redes eléctricas  en los meses marzo, abril, mayo de Mantenimiento hidráulicas  marzo 5,14 abril 24, mayo 2 y 22 de 2013
Arreglo de sillas,  marzo 21, abril 23, 29 mayo 9.
Cambio linea telefónica  abril 11, mayo 20 de 2013 2013  Se evidencia en el formato de control de mantenimientos de bienes muebles e inmuebles Código APGSADADF 010, carpeta 230.64.01 solicitud mantenimiento muebles.
</t>
  </si>
  <si>
    <t>Se llevo a cabo  en el segunto periodo del año 2012 según selección abreviada 015 de 2012, el seguro de bienes del estado de la siguiente manera:  357 elementos de corriente debil, 134 elementos correspondiente a bienes muebles y 4 vehiculos de propiedad de la entidad, para un total de 495 bienes muebles, el cual a la fecha se encuentra vigente, se evidencia en la poliza de seguro PYME  No. 15-23-101000071 vigencia de seguro 22 diciembre de 2012 a diciembre 22 de 2013, polizas colectivas- Seguros Automoviles Nos. 15-49-101000126 y seguros obligatorios de accidentes de transito- SOAT Nos. AT329261380840, AT1329261380836, AT132925861604, AT1329261380873, AT1329261380825- CARPETAS 230,70,01,</t>
  </si>
  <si>
    <t xml:space="preserve">Durante el I semestre de la  vigencia 2013 se realizo el seguimiento a los procesos laborales - administrativos civiles y penales registrado en la base datos de los procesos Judiciales los cuales son presentados por los diferentes Abogados externos que atiende la defensa judicial de la entidad. En total se realizó seguimiento de supervision  a 696 procesos durante el periodo evaluado.  La evidencia se puede observar en cada uno de los informes de los apoderados Externos en medio fìsico en cada carpeta de contrato  de prestación de Servicios.  La evidencia se puede observar en medio fìsico en cada uno de los informes rendidos por los apoderados externos en cada carpeta de los informes con código No. OAJ-130-23-06 - INFORMES PLOTER y en la base de datos en medio magnético a cargo del funcionario Anuar Augusto Mercado.  </t>
  </si>
  <si>
    <t>En el primer semestre de 2013 se realizó las siguientes modificaciones al plan de Adquisiciones de Bienes, Servicios y Obra Pública:  con memorandos GAD 20132300004623 y GAD 20132300005023 de enero 23  y  24de 2013, GAD 20132300005573 de enero 25 de 2013, GAD 20132300020893 de marzo 21 de 2013, GAD 20132300020903 de marzo 21 de 2013, GAD 20132300025213 de abril 15 de 2013, GAD 20132300029813 de mayo 6 de 2013, GAD 20132300030573 de mayo 7 de 2013.</t>
  </si>
  <si>
    <t xml:space="preserve">Durante el primer semestre del 2013 de 29 contratos para liquidar los cuales terminaron a 31 de diciembre de 2012 se liquidaron 23 quedando pendiente seis. Los cuales se encuentran en términos para liquidar según artículo 11 de la ley 1150 del 2007., Es de aclarar que los contratos de prestación de servicio profesionales o de apoyo a la gestión - transacción y Ejecución Instantánea no son objeto de liquidación  de acuerdo a la ley antitramites - 019-2012.  La  evidencia se encuentra en la Base de Datos de Liquidación de Contratos en medio magnético a cargo de la doctora Olga Zabaleta. </t>
  </si>
  <si>
    <t>En el momento del reporte los datos para realizar la sumatoria del numerador no se conocian a cabalidad .</t>
  </si>
  <si>
    <t>La periodicidad del indicador fue establecida anualmente,  por esta razón, no aplica para la evaluación del primer semestre de 2013</t>
  </si>
  <si>
    <t>MONICA MANRIQUE AUDITOR DE CALIDAD</t>
  </si>
  <si>
    <t xml:space="preserve">LINA MORALES </t>
  </si>
  <si>
    <t xml:space="preserve">Se pudo evidenciar en la pagina Web de la Entidad el cumplimiento de las 8 metas establecidas en el plan estrategico para la vigencia 2012, se aclara que la medicion del indicador es anual y el reporte se hace con corte en el primer semestre de la vigencia.  </t>
  </si>
  <si>
    <t>Se pudo evidenciar que el pasado 16 de abril de 2013 fue realizada la Revisión por la Dirección correspondiente al II semestre de 2012; el acta  a la fecha del seguimiento se encuentra en ajustes por parte de la oficina asesora de planeación y sistemas quienes son los responsables de su legalización.</t>
  </si>
  <si>
    <t>Se evidencia la publicación extemporanea del informe de Gestión del año 2012 en la pagina web de la entidad el pasado 11 de junio de 2013, el mismo debio ser publicado el 30 de marzo de 2013.</t>
  </si>
  <si>
    <t>ATENCIÓN AL CIUDADANO</t>
  </si>
  <si>
    <t>Se evidencio el diligenciamiento de los formatos Control de Servicios Informativos los cuales para el primer semestre de 2013 se prestaron un total de 424 servicios tecnicos  prestados.</t>
  </si>
  <si>
    <t xml:space="preserve"> No. de capacitaciones del plan   gestionadas en el periodo  / No. de eventos de capacitación programados para  el periodo*100</t>
  </si>
  <si>
    <t>Se pudo evidenciar que durante el primer semestre de 2013, se gestionaron los 23 eventos de capacitación programados para el periodo.</t>
  </si>
  <si>
    <t>Se evidencio el cumplimiento en la presentacion del  informe de avance del plan de bienestar de la entidad dentro del cual se incluye el resultado de la Ejecución del  Plan de Bienestar Social con el desarrollo de: 
1) Tarde de Cine
2) Día de la Mujer
3)Día del Hombre
4) Aeróbicos
5) Día de la Secretaria
6)Torneo de Bolos 
7) Celebración Cumpleaños de los Funcionarios.</t>
  </si>
  <si>
    <t>JAKELINNE CRUZ</t>
  </si>
  <si>
    <t xml:space="preserve">Se evidencia que durante el I Semestre 2013, se se presentaron 16 declaraciones de giro y compensacion de las 16 que estaba obligada la entidad a presentar para un cumplimiento del 100% de la meta establecida. </t>
  </si>
  <si>
    <t>Se evidencia que segun el muestreo aleatorio (125 encuestas post tramite) que se  aplica a la poblacion, el indice de satisfaccion no ha sido oportuno toda vez que 41 encuestas mostraron insatisfaccion y falta de oportunidad en los tramites realizados. se deja la observación que no se establece en la muestra cuantas se realizan para el servicio de salud y cuantas para prestaciones economicas.</t>
  </si>
  <si>
    <t>Se evidencia que durante el el primer semestre de 2013 se  realizaron 3791 encuentas de satisfaccion de la atencion  presencial a los usuarios a nivel nacional  de las cuales 288 obtuvieron un nivel bajo en la calificación, evidencia se puede corroborar en la Base de Datos de Apoyo "Encuestas de satisfaccion 2013"</t>
  </si>
  <si>
    <t>Se evidencia que durante el Primer Semestre 2013 se realizaron 2734 tramites, de los cuales 2576 fueron atendidas en términos  de oportunidad. Esta evidencia se puede corroborar en la Base de Datos "Consolidado PQR Nacional 2013".  Se deja la aclaracion que no se establece la justificacion de que los 158 tramites no hayan sido oportunos.</t>
  </si>
  <si>
    <t>Se evidencia que durante el I Semestre 2013, se radicaron  2734  peticiones, quejas y reclamos de las cuales la oficina de atencion al ciudadano no establece claridad frente a la sumatoria del tiempo de atención de las peticiones, quejas y reclamos para el periodo a informar.</t>
  </si>
  <si>
    <t xml:space="preserve">Se pudo evidenciar que durante el Primer Semestre de 2013 se realizaron las 964 visitas de auditoria de servicios de salud programadas.
Se aclara que el indicador debe ser reportado con el cumplimiento de la  programacion establecida en los programas de auditorias aprobados por el comite coordinador del sistema de control interno y calidad.
Las auditorias realizadas adicional a esta son como valor agragado en cumplimiento  a la necesidad de desplazarse a los puntos de atención de servicios de salud en forma dicional a lo establecido para garantizar la adecuada prestación de los mismos; esta informacion es suministrada mediante "FORMATO DE REPORTES INDICADORES TRIMESTRALES PROCESO GESTION DE SERVICIOS DE SALUD" I Semestre 2013. </t>
  </si>
  <si>
    <t>Se puede evidenciar en el reporte de informes de eficacia realizados por la oficina de control interno para el IV trimestre de 2012 y I trimestre de 2013 que de 31 metas establecidas para cumplimiento se cumplieron al 100% pero 10 de ellas fueron eficaces. se solicito la reformulacion de las metas para el cierre de los hallazgos.</t>
  </si>
  <si>
    <t>LINA MORALES</t>
  </si>
  <si>
    <t>Se puede evidenciar en el reporte de informes de eficacia realizados por la oficina de control interno para el IV trimestre de 2012 y I trimestre de 2013 que de 11 acciones preventivas establecidas para cumplimiento, se cumplieron al 100% pero 5 de ellas fueron eficaces. se solicito la reformulacion de las acciones  para mitigar los riesgos establecidos.</t>
  </si>
  <si>
    <t>Se evidencia que durante el el primer semestre de 2013 se  ejecutaron  140 mantenimientos  preventivos y algunos correctivos  de los 140 programados, estos corresponde  a los  bienes muebles e inmuebles pertenecientes al FPS   como son:  mantenimiento a las redes eléctricas , planta eléctrica, canales, arreglo de sillas, archivadores puestos de trabajo,  cambio de vidrios,  arreglo aspiradora,  teléfonos,  instalaciones de instantes,  canaletas, baños,  puntos de red y arreglo de bodega, se evidencia en el formato de control de mantenimientos de bienes muebles e inmuebles Código APGSADADF 010, carpetaTRD  230.64.01 solicitud mantenimiento muebles</t>
  </si>
  <si>
    <t>JAKELINNE  CRUZ</t>
  </si>
  <si>
    <t>Se evidencia que para el I Semestre de 2013 permanece vigente la selección abreviada 015 de 2012, el seguro de bienes del estado de la siguiente manera:  357 elementos de corriente debil, 134 elementos correspondiente a bienes muebles y 4 vehiculos de propiedad de la entidad, para un total de 495 bienes muebles, el cual a la fecha se encuentra vigente, se evidencia en la poliza de seguro PYME  No. 15-23-101000071 vigencia de seguro 22 diciembre de 2012 a diciembre 22 de 2013, polizas colectivas- Seguros Automoviles Seguros del Estado Nos. 15-49-101000126 y seguros obligatorios de accidentes de transito- SOAT vigentes  hasta el 2.014 Nos :                                                               AT132926138084-0 Chevrolet ALTO Placa OBF 049.                                     AT 132926138083-6 Chevrolet ALTO Placa OBF 050.                                                                                       AT 132925861604-6 Chevrolet CAPTIVA Placa OCJ 916. AT132926138082-5 Peugeot Placa OHK 175 . Evidencia que reposa en carpetas TRD 230.70.01  "POLIZAS DE SEGUROS"</t>
  </si>
  <si>
    <t xml:space="preserve">Se evidencia durante el primer semestre 2013 se realizaron 28 mantenimientos preventivos de los 28 programados, evidencia que reposa en   la programacion general  del " Plan de mantenimiento preventivo 2013" </t>
  </si>
  <si>
    <t>No se presenta avance en la meta establecida toda vez que no han sido suministrados los Recurso Tecnicos y humanos para poder ejecutar esta actividad.</t>
  </si>
  <si>
    <t>Durante el Primer Semestre de 2013 se pudo evidenciar que se   programaron 16 transferencias primarias al archivo central , y se realizaron oportunamente 15 transferencias toda vez que la  Secretaría General solicitó prorroga mediante memorando 20132000036453, finalmente se recibió el 28 de junio del 2013.  El resto de procesos entregaron sugún las fechas establecidas  La evidencia se encuentra consignada en la carpeta TRANFERENCIAS DOCUMENTALES 2011 220-5202, 2013; y en la Base de Datos " CONTROL DE TRANSFERENCIAS" ubicado en el equipo de computo del profesional II de la oficina de gestión documental.</t>
  </si>
  <si>
    <t xml:space="preserve">Se evidencia que durante el I Semestre de 2013 se realizaron 18 seguimientos a los archivos de gestión de las distintas dependencias del FPS,  dando con esto cumplimiento al cronograma establecido para el primer semestre. La evidencia se encuentra en la carpeta de seguimiento 2013 220-5202, 2013.  </t>
  </si>
  <si>
    <t>Durante el primer semstre del año 2.013, se radicaron un total aproximado de 2.750 solicitudes por diferentes conceptos relacionados con el reconocimiento de prestaciones económicas, de las cuales fueron tramitadas un total de 2.642. Las solicitudes pendientes obedecen principalmente a que se deban tramitar en el tercer trinestre del año 2.013, o en espera que se aporten documentos o certificaciones de los usuarios o areas de la entidad.</t>
  </si>
  <si>
    <t>JOSÉ LUIS YANCES RESTÁN</t>
  </si>
  <si>
    <t>Durante el primer semestre del año 2.013, se tramitaron y atendieron un total aproximado de 5,997 solicitudes por diferentes conceptos relacionados con las novedades a aplicar en las tres nóminas de pensionados (FERROCARRILES NACIONALES DE COLOMBIA, FUNDACION SAN JUAN DE DIOS Y PROSOCIAL); de las cuales fueron tramitadas un total de 5.997, para un total de cumplimiento del 100% de novedades aplicadas.</t>
  </si>
  <si>
    <t xml:space="preserve">Se evidenció base de datos en la cual se registran las solicitudes de prestaciones econòmicas presentadas y tramitadas por los respectivos funcionarios del proceso, así como la carpeta donde obran los informes presentados respecto de los trámites evacuados por los mismos. Según ésta se han tramitado 2642 solicitudes. </t>
  </si>
  <si>
    <t xml:space="preserve">                                                                                                                           De acuerdo al muestreo realizado se evidenció el adecuado trámite de las novedades de nómina. Según base de datos que se lleva al interior del proceso, se han tramitado un total de 5997 novedades. </t>
  </si>
  <si>
    <t xml:space="preserve">Se evidenció que durante el semestre objeto de seguimiento se realizaron 7 modificaciones al plan de adquisiciones, bienes, servicios y obra pública. GAD 20132300004623 y GAD 20132300005023 de enero 23  y  24de 2013, GAD 20132300005573 de enero 25 de 2013, GAD 20132300020893 de marzo 21 de 2013, GAD 20132300020903 de marzo 21 de 2013, GAD 20132300025213 de abril 15 de 2013, GAD 20132300029813 de mayo 6 de 2013, GAD 20132300030573 de mayo 7 de 2013. </t>
  </si>
  <si>
    <t xml:space="preserve">Se evidenció que además faltaron por liquidar los contratos 050/2012 y 051/2012, a pesar de los requerimientos realizados por el proceso a los contratistas. Según lo manifestado por la funcionaria encargada, los contratistas expresaron telefónicamente su voluntad de liquidar los contratos de mutuo acuerdo pero no han enviado las actas de liquidación ni han comparecido a la entidad, por lo cual manifiesta se procederá a liquidarlos unilateralmente. </t>
  </si>
  <si>
    <t xml:space="preserve">Se pudo evidenciar en la página web de la entidad, los procesos de contratación correspondientes a la Licitación Pública Nº 01 de 2013 (RIPS), de las Invitaciones Públicas Nº 01 - 017 de 2013 y las Selecciones Abreviadas 1-3 de 2013. </t>
  </si>
  <si>
    <t xml:space="preserve">Ya se cuenta con Certificado de Disponibilidad Presupuestal No. 13313 de Mayo 30 de 2013 y a través de memorando N° GAD 20132300044843 del 03/07/2013 se solicitó el visto bueno para adelantar el proceso de contratación. Actualmente se encuentra en proceso el concurso de mérito 001 de 2013 para adjudicar el contrato de avalúo de los bienes. </t>
  </si>
  <si>
    <t>Se evidencio cumplimiento a los productos establecidos en el indicador para el primer semestre asi:
1) Se elaboró el plan de Salud Ocupacional, Durante el mes de febrero de 2013,   el cual fue revisado por los integrantes del Comité Paritario de Salud Ocupacional, aprobado por el señor Director General y comunicado a todos los funcionarios mediante publicación en la página Intra-net de la Entidad.
2) Se elaboró Informe de Ejecución de los Planes de Talento Humano, dentro del cual se especifica la Ejecución del Plan de Salud Ocupacional: Durante el primer semestre se realizaron 10 de las 15 actividades programadas.</t>
  </si>
  <si>
    <t>Se evidenció el cumplimiento oportuno por parte de los apoderados externos de la entidad, en la presentación de los informes sobre el desarrollo de la defensa judicial en la carpeta TRD 130 INFORMES PLOTER. Igualmente se evidencia la supervisión de los procesos por parte de ésta oficina en los Departamentos en Santander - Cauca - Valle Del Cauca  - y la ciudad de Bogotá según consta en los informes presentados por los  funcionarios de la oficina en las carpetas TDR 130-21-03 PERSONALES.</t>
  </si>
  <si>
    <t>JAIME ESCOBAR</t>
  </si>
  <si>
    <t xml:space="preserve">Segùn el reporte de Informaciòn  Y Presentaciòn Procesos de Compensaciòn de enero a mayo de 2013, tomada segùn formato 3,1 y Conciliaciòn del recaudo  el resultado arrojado asciende al 74%, por lo tanto es real la información </t>
  </si>
  <si>
    <t>Durante el primer semestre de 2013  se realizo el tramite de cobro persuasivo de 10 deudores morosos de cuotas partes.
 Los deudores de arrendamientos por inmuebles NO registran morosidad con trámite de cobro persuasivo.  
Los deudores del SGSSS se encuentran en revisión normativa por Subdirección Financiera y Subdirección de Prestaciones Sociales, para determinar saldos reales y empezar a realizar los respectivo cobros persuasivos.</t>
  </si>
  <si>
    <t>Según evidencias suministradas se pudo verificar que el valor de la cartera vencida por cuotas partes asciende a la suma de $1,622,057,130, que de parte de arrendamientos no se registra cartera vencida.
Se hace la aclaracion que existe morosidad en deudores del SGSSS pero no se establece claridad en el valor real de los saldos; Subdirección Financiera y Subdirección de Prestaciones Sociales se encuentran en revision de la normatividad para los ajustes contables y determinar el valor de la cartera.</t>
  </si>
  <si>
    <t>Teniendo en cuenta los seguimientos  a la Matriz del plan de manejo de riesgos durante el primer semetre se pudo evidenciar que el total de metas vencidas es de 65 y que la sumatoria de avances en las mismas equivale a 5315%  Para un nivel de cumplimiento del plan de 82%.</t>
  </si>
  <si>
    <t>Teniendo en cuenta los seguimientos  a la Matriz del plan de mejoramiento institucional durante el primer semetre se pudo evidenciar que el total de metas vencidas es de 82 y que la sumatoria de avances en las mismas equivale a 3633%.  Para un nivel de cumplimiento del plan de 44%.</t>
  </si>
  <si>
    <t>El nivel de cumplimiento de los indicadores estrategicos para el primer semestre de 2013 aquivale al 77% con un rango de calificación ACEPTABLE.  Aplican para dicha calificiacion 33 indicadores con unidad de medida semestral, 7 indicadores no aplican porque la medicion de los mismos se establecio anual; establecer acciones de mejora para los incumplimientos de los indicadores estrategicos a cada proceso.</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</si>
</sst>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hh:mm:ss\ AM/PM"/>
    <numFmt numFmtId="193" formatCode="[$-1240A]&quot;$&quot;\ #,##0.00;\(&quot;$&quot;\ #,##0.00\)"/>
  </numFmts>
  <fonts count="67">
    <font>
      <sz val="11"/>
      <color theme="1"/>
      <name val="Calibri"/>
      <family val="2"/>
    </font>
    <font>
      <sz val="11"/>
      <color indexed="8"/>
      <name val="Calibri"/>
      <family val="2"/>
    </font>
    <font>
      <sz val="10"/>
      <name val="Arial"/>
      <family val="2"/>
    </font>
    <font>
      <sz val="9"/>
      <name val="Arial Narrow"/>
      <family val="2"/>
    </font>
    <font>
      <sz val="10"/>
      <name val="Arial Narrow"/>
      <family val="2"/>
    </font>
    <font>
      <b/>
      <sz val="10"/>
      <name val="Arial Narrow"/>
      <family val="2"/>
    </font>
    <font>
      <sz val="12"/>
      <name val="Arial Narrow"/>
      <family val="2"/>
    </font>
    <font>
      <b/>
      <sz val="12"/>
      <name val="Arial Narrow"/>
      <family val="2"/>
    </font>
    <font>
      <b/>
      <sz val="8"/>
      <name val="Arial Narrow"/>
      <family val="2"/>
    </font>
    <font>
      <b/>
      <sz val="8"/>
      <color indexed="9"/>
      <name val="Arial Narrow"/>
      <family val="2"/>
    </font>
    <font>
      <sz val="8"/>
      <name val="Arial Narrow"/>
      <family val="2"/>
    </font>
    <font>
      <sz val="11"/>
      <name val="Arial Narrow"/>
      <family val="2"/>
    </font>
    <font>
      <sz val="12"/>
      <color indexed="8"/>
      <name val="Arial Narrow"/>
      <family val="2"/>
    </font>
    <font>
      <sz val="11"/>
      <color indexed="8"/>
      <name val="Arial Narrow"/>
      <family val="2"/>
    </font>
    <font>
      <sz val="10"/>
      <color indexed="8"/>
      <name val="Arial Narrow"/>
      <family val="2"/>
    </font>
    <font>
      <b/>
      <sz val="10"/>
      <color indexed="8"/>
      <name val="Arial Narrow"/>
      <family val="2"/>
    </font>
    <font>
      <b/>
      <sz val="11"/>
      <color indexed="8"/>
      <name val="Calibri"/>
      <family val="2"/>
    </font>
    <font>
      <sz val="9"/>
      <color indexed="8"/>
      <name val="Calibri"/>
      <family val="2"/>
    </font>
    <font>
      <sz val="8"/>
      <name val="Calibri"/>
      <family val="2"/>
    </font>
    <font>
      <sz val="18"/>
      <color indexed="8"/>
      <name val="Calibri"/>
      <family val="2"/>
    </font>
    <font>
      <sz val="11"/>
      <color indexed="60"/>
      <name val="Calibri"/>
      <family val="2"/>
    </font>
    <font>
      <sz val="12"/>
      <color indexed="60"/>
      <name val="Arial Narrow"/>
      <family val="2"/>
    </font>
    <font>
      <sz val="11"/>
      <name val="Calibri"/>
      <family val="2"/>
    </font>
    <font>
      <u val="single"/>
      <sz val="7.7"/>
      <color indexed="12"/>
      <name val="Calibri"/>
      <family val="2"/>
    </font>
    <font>
      <u val="single"/>
      <sz val="7.7"/>
      <color indexed="20"/>
      <name val="Calibri"/>
      <family val="2"/>
    </font>
    <font>
      <sz val="10"/>
      <name val="Bookman Old Style"/>
      <family val="1"/>
    </font>
    <font>
      <sz val="26"/>
      <color indexed="8"/>
      <name val="Calibri"/>
      <family val="2"/>
    </font>
    <font>
      <b/>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color indexed="8"/>
      <name val="Bookman Old Style"/>
      <family val="1"/>
    </font>
    <font>
      <b/>
      <sz val="9"/>
      <name val="Bookman Old Style"/>
      <family val="1"/>
    </font>
    <font>
      <sz val="9"/>
      <name val="Bookman Old Style"/>
      <family val="1"/>
    </font>
    <font>
      <sz val="10"/>
      <color indexed="8"/>
      <name val="Bookman Old Style"/>
      <family val="1"/>
    </font>
    <font>
      <sz val="10"/>
      <color indexed="10"/>
      <name val="Bookman Old Style"/>
      <family val="1"/>
    </font>
    <font>
      <sz val="10"/>
      <color indexed="9"/>
      <name val="Bookman Old Style"/>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sz val="10"/>
      <color theme="1"/>
      <name val="Bookman Old Style"/>
      <family val="1"/>
    </font>
    <font>
      <sz val="10"/>
      <color rgb="FFFF0000"/>
      <name val="Bookman Old Style"/>
      <family val="1"/>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50"/>
        <bgColor indexed="64"/>
      </patternFill>
    </fill>
    <fill>
      <patternFill patternType="solid">
        <fgColor indexed="22"/>
        <bgColor indexed="64"/>
      </patternFill>
    </fill>
    <fill>
      <patternFill patternType="solid">
        <fgColor indexed="47"/>
        <bgColor indexed="64"/>
      </patternFill>
    </fill>
    <fill>
      <patternFill patternType="solid">
        <fgColor indexed="51"/>
        <bgColor indexed="64"/>
      </patternFill>
    </fill>
    <fill>
      <patternFill patternType="solid">
        <fgColor indexed="12"/>
        <bgColor indexed="64"/>
      </patternFill>
    </fill>
    <fill>
      <patternFill patternType="solid">
        <fgColor indexed="55"/>
        <bgColor indexed="64"/>
      </patternFill>
    </fill>
    <fill>
      <patternFill patternType="solid">
        <fgColor indexed="10"/>
        <bgColor indexed="64"/>
      </patternFill>
    </fill>
    <fill>
      <patternFill patternType="solid">
        <fgColor indexed="29"/>
        <bgColor indexed="64"/>
      </patternFill>
    </fill>
    <fill>
      <patternFill patternType="solid">
        <fgColor indexed="13"/>
        <bgColor indexed="64"/>
      </patternFill>
    </fill>
    <fill>
      <patternFill patternType="solid">
        <fgColor indexed="15"/>
        <bgColor indexed="64"/>
      </patternFill>
    </fill>
    <fill>
      <patternFill patternType="solid">
        <fgColor indexed="8"/>
        <bgColor indexed="64"/>
      </patternFill>
    </fill>
    <fill>
      <patternFill patternType="solid">
        <fgColor rgb="FF00B0F0"/>
        <bgColor indexed="64"/>
      </patternFill>
    </fill>
    <fill>
      <patternFill patternType="solid">
        <fgColor rgb="FF92D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double"/>
      <right style="double"/>
      <top>
        <color indexed="63"/>
      </top>
      <bottom style="thin"/>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21"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4" fillId="28" borderId="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55"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7" fillId="20"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295">
    <xf numFmtId="0" fontId="0" fillId="0" borderId="0" xfId="0" applyFont="1" applyAlignment="1">
      <alignment/>
    </xf>
    <xf numFmtId="3" fontId="4" fillId="32" borderId="10" xfId="0" applyNumberFormat="1" applyFont="1" applyFill="1" applyBorder="1" applyAlignment="1" applyProtection="1">
      <alignment horizontal="center" vertical="center" wrapText="1"/>
      <protection locked="0"/>
    </xf>
    <xf numFmtId="9" fontId="4" fillId="32" borderId="10" xfId="101" applyFont="1" applyFill="1" applyBorder="1" applyAlignment="1" applyProtection="1">
      <alignment horizontal="center" vertical="center" wrapText="1"/>
      <protection locked="0"/>
    </xf>
    <xf numFmtId="0" fontId="4" fillId="32" borderId="10" xfId="0" applyFont="1" applyFill="1" applyBorder="1" applyAlignment="1" applyProtection="1">
      <alignment horizontal="center" vertical="center" wrapText="1"/>
      <protection locked="0"/>
    </xf>
    <xf numFmtId="9" fontId="5" fillId="32" borderId="10" xfId="101" applyFont="1" applyFill="1" applyBorder="1" applyAlignment="1" applyProtection="1">
      <alignment horizontal="center" vertical="center" wrapText="1"/>
      <protection locked="0"/>
    </xf>
    <xf numFmtId="0" fontId="0" fillId="33" borderId="0" xfId="0" applyFill="1" applyAlignment="1">
      <alignment/>
    </xf>
    <xf numFmtId="0" fontId="16" fillId="33" borderId="0" xfId="0" applyFont="1" applyFill="1" applyAlignment="1">
      <alignment/>
    </xf>
    <xf numFmtId="0" fontId="3" fillId="34" borderId="10" xfId="0" applyFont="1" applyFill="1" applyBorder="1" applyAlignment="1" applyProtection="1">
      <alignment horizontal="center" vertical="center" wrapText="1"/>
      <protection/>
    </xf>
    <xf numFmtId="0" fontId="3" fillId="3" borderId="10" xfId="0" applyFont="1" applyFill="1" applyBorder="1" applyAlignment="1" applyProtection="1">
      <alignment horizontal="center" vertical="center" wrapText="1"/>
      <protection/>
    </xf>
    <xf numFmtId="0" fontId="6" fillId="32" borderId="10" xfId="0" applyFont="1" applyFill="1" applyBorder="1" applyAlignment="1" applyProtection="1">
      <alignment horizontal="center" vertical="center" wrapText="1"/>
      <protection/>
    </xf>
    <xf numFmtId="0" fontId="6" fillId="32" borderId="11" xfId="0" applyFont="1" applyFill="1" applyBorder="1" applyAlignment="1" applyProtection="1">
      <alignment horizontal="center" vertical="center"/>
      <protection/>
    </xf>
    <xf numFmtId="0" fontId="6" fillId="32" borderId="11" xfId="0" applyFont="1" applyFill="1" applyBorder="1" applyAlignment="1" applyProtection="1">
      <alignment horizontal="center" vertical="center" wrapText="1"/>
      <protection/>
    </xf>
    <xf numFmtId="0" fontId="6" fillId="35" borderId="10" xfId="0" applyFont="1" applyFill="1" applyBorder="1" applyAlignment="1" applyProtection="1">
      <alignment horizontal="justify" vertical="center" wrapText="1"/>
      <protection/>
    </xf>
    <xf numFmtId="0" fontId="6" fillId="35" borderId="10" xfId="0" applyFont="1" applyFill="1" applyBorder="1" applyAlignment="1" applyProtection="1">
      <alignment horizontal="center" vertical="center" wrapText="1"/>
      <protection/>
    </xf>
    <xf numFmtId="0" fontId="6" fillId="35" borderId="10" xfId="0" applyFont="1" applyFill="1" applyBorder="1" applyAlignment="1" applyProtection="1">
      <alignment horizontal="center" vertical="center"/>
      <protection/>
    </xf>
    <xf numFmtId="49" fontId="6" fillId="35" borderId="10" xfId="0" applyNumberFormat="1" applyFont="1" applyFill="1" applyBorder="1" applyAlignment="1" applyProtection="1">
      <alignment horizontal="center" vertical="center"/>
      <protection/>
    </xf>
    <xf numFmtId="0" fontId="3" fillId="4" borderId="10" xfId="0" applyFont="1" applyFill="1" applyBorder="1" applyAlignment="1" applyProtection="1">
      <alignment horizontal="center" vertical="center" wrapText="1"/>
      <protection/>
    </xf>
    <xf numFmtId="0" fontId="3" fillId="36" borderId="10" xfId="0" applyFont="1" applyFill="1" applyBorder="1" applyAlignment="1" applyProtection="1">
      <alignment horizontal="center" vertical="center" wrapText="1"/>
      <protection/>
    </xf>
    <xf numFmtId="0" fontId="3" fillId="37" borderId="10"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3" fillId="38" borderId="10" xfId="0" applyFont="1" applyFill="1" applyBorder="1" applyAlignment="1" applyProtection="1">
      <alignment horizontal="center" vertical="center" wrapText="1"/>
      <protection/>
    </xf>
    <xf numFmtId="0" fontId="3" fillId="39" borderId="10"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3" fillId="18" borderId="10" xfId="0" applyFont="1" applyFill="1" applyBorder="1" applyAlignment="1" applyProtection="1">
      <alignment horizontal="center" vertical="center" wrapText="1"/>
      <protection/>
    </xf>
    <xf numFmtId="9" fontId="12" fillId="32" borderId="11" xfId="101" applyFont="1" applyFill="1" applyBorder="1" applyAlignment="1" applyProtection="1">
      <alignment horizontal="center" vertical="center" wrapText="1"/>
      <protection/>
    </xf>
    <xf numFmtId="0" fontId="20" fillId="0" borderId="0" xfId="0" applyFont="1" applyAlignment="1">
      <alignment/>
    </xf>
    <xf numFmtId="0" fontId="5" fillId="35" borderId="10" xfId="0" applyFont="1" applyFill="1" applyBorder="1" applyAlignment="1" applyProtection="1">
      <alignment horizontal="center" vertical="center" wrapText="1"/>
      <protection/>
    </xf>
    <xf numFmtId="0" fontId="10" fillId="40" borderId="12" xfId="72" applyFont="1" applyFill="1" applyBorder="1" applyAlignment="1">
      <alignment vertical="center"/>
      <protection/>
    </xf>
    <xf numFmtId="0" fontId="10" fillId="40" borderId="13" xfId="72" applyFont="1" applyFill="1" applyBorder="1" applyAlignment="1">
      <alignment vertical="center"/>
      <protection/>
    </xf>
    <xf numFmtId="3" fontId="0" fillId="0" borderId="0" xfId="0" applyNumberFormat="1" applyAlignment="1">
      <alignment/>
    </xf>
    <xf numFmtId="0" fontId="5" fillId="32" borderId="11" xfId="0" applyFont="1" applyFill="1" applyBorder="1" applyAlignment="1" applyProtection="1">
      <alignment horizontal="center" vertical="center" wrapText="1"/>
      <protection/>
    </xf>
    <xf numFmtId="0" fontId="19" fillId="32" borderId="10" xfId="0" applyFont="1" applyFill="1" applyBorder="1" applyAlignment="1">
      <alignment horizontal="center"/>
    </xf>
    <xf numFmtId="0" fontId="6" fillId="32" borderId="10" xfId="0" applyFont="1" applyFill="1" applyBorder="1" applyAlignment="1" applyProtection="1">
      <alignment horizontal="center" vertical="center"/>
      <protection/>
    </xf>
    <xf numFmtId="0" fontId="5" fillId="32" borderId="10" xfId="0" applyFont="1" applyFill="1" applyBorder="1" applyAlignment="1" applyProtection="1">
      <alignment horizontal="center" vertical="center" wrapText="1"/>
      <protection/>
    </xf>
    <xf numFmtId="9" fontId="6" fillId="32" borderId="10" xfId="101" applyFont="1" applyFill="1" applyBorder="1" applyAlignment="1" applyProtection="1">
      <alignment horizontal="center" vertical="center" wrapText="1"/>
      <protection/>
    </xf>
    <xf numFmtId="9" fontId="6" fillId="32" borderId="10" xfId="0" applyNumberFormat="1" applyFont="1" applyFill="1" applyBorder="1" applyAlignment="1" applyProtection="1">
      <alignment horizontal="center" vertical="center" wrapText="1"/>
      <protection/>
    </xf>
    <xf numFmtId="0" fontId="0" fillId="41" borderId="10" xfId="0" applyFill="1" applyBorder="1" applyAlignment="1">
      <alignment/>
    </xf>
    <xf numFmtId="0" fontId="0" fillId="3" borderId="0" xfId="0" applyFill="1" applyAlignment="1">
      <alignment/>
    </xf>
    <xf numFmtId="0" fontId="0" fillId="18" borderId="10" xfId="0" applyFill="1" applyBorder="1" applyAlignment="1">
      <alignment/>
    </xf>
    <xf numFmtId="0" fontId="0" fillId="42" borderId="0" xfId="0" applyFill="1" applyAlignment="1">
      <alignment/>
    </xf>
    <xf numFmtId="0" fontId="26" fillId="0" borderId="0" xfId="0" applyFont="1" applyAlignment="1">
      <alignment/>
    </xf>
    <xf numFmtId="0" fontId="0" fillId="2" borderId="10" xfId="0" applyFill="1" applyBorder="1" applyAlignment="1">
      <alignment vertical="center"/>
    </xf>
    <xf numFmtId="0" fontId="0" fillId="43" borderId="10" xfId="0" applyFill="1" applyBorder="1" applyAlignment="1">
      <alignment vertical="center"/>
    </xf>
    <xf numFmtId="0" fontId="0" fillId="0" borderId="10" xfId="0" applyBorder="1" applyAlignment="1">
      <alignment/>
    </xf>
    <xf numFmtId="0" fontId="22" fillId="33" borderId="0" xfId="0" applyFont="1" applyFill="1" applyAlignment="1">
      <alignment/>
    </xf>
    <xf numFmtId="0" fontId="8" fillId="44" borderId="10" xfId="0" applyFont="1" applyFill="1" applyBorder="1" applyAlignment="1" applyProtection="1">
      <alignment horizontal="center" vertical="center" wrapText="1"/>
      <protection/>
    </xf>
    <xf numFmtId="0" fontId="8" fillId="45" borderId="10" xfId="0" applyFont="1" applyFill="1" applyBorder="1" applyAlignment="1" applyProtection="1">
      <alignment horizontal="center" vertical="center" wrapText="1"/>
      <protection/>
    </xf>
    <xf numFmtId="0" fontId="9" fillId="46" borderId="10" xfId="0" applyFont="1" applyFill="1" applyBorder="1" applyAlignment="1" applyProtection="1">
      <alignment horizontal="center" vertical="center" wrapText="1"/>
      <protection/>
    </xf>
    <xf numFmtId="0" fontId="8" fillId="42" borderId="10" xfId="0" applyFont="1" applyFill="1" applyBorder="1" applyAlignment="1" applyProtection="1">
      <alignment horizontal="center" vertical="center" wrapText="1"/>
      <protection/>
    </xf>
    <xf numFmtId="0" fontId="8" fillId="10" borderId="10" xfId="0" applyFont="1" applyFill="1" applyBorder="1" applyAlignment="1" applyProtection="1">
      <alignment horizontal="center" vertical="center" wrapText="1"/>
      <protection/>
    </xf>
    <xf numFmtId="0" fontId="12" fillId="34" borderId="10" xfId="86" applyFont="1" applyFill="1" applyBorder="1" applyAlignment="1" applyProtection="1">
      <alignment horizontal="center" vertical="center"/>
      <protection/>
    </xf>
    <xf numFmtId="0" fontId="14" fillId="34" borderId="10" xfId="86" applyFont="1" applyFill="1" applyBorder="1" applyAlignment="1" applyProtection="1">
      <alignment horizontal="justify" vertical="center" wrapText="1"/>
      <protection/>
    </xf>
    <xf numFmtId="0" fontId="13" fillId="34" borderId="10" xfId="86" applyFont="1" applyFill="1" applyBorder="1" applyAlignment="1" applyProtection="1">
      <alignment horizontal="center" vertical="center"/>
      <protection/>
    </xf>
    <xf numFmtId="0" fontId="14" fillId="34" borderId="10" xfId="86" applyFont="1" applyFill="1" applyBorder="1" applyAlignment="1" applyProtection="1">
      <alignment horizontal="center" vertical="center" wrapText="1"/>
      <protection/>
    </xf>
    <xf numFmtId="0" fontId="13" fillId="34" borderId="10" xfId="86" applyFont="1" applyFill="1" applyBorder="1" applyAlignment="1" applyProtection="1">
      <alignment horizontal="center" vertical="center" wrapText="1"/>
      <protection/>
    </xf>
    <xf numFmtId="0" fontId="15" fillId="34" borderId="10" xfId="86" applyFont="1" applyFill="1" applyBorder="1" applyAlignment="1" applyProtection="1">
      <alignment horizontal="center" vertical="center" wrapText="1"/>
      <protection/>
    </xf>
    <xf numFmtId="49" fontId="13" fillId="34" borderId="10" xfId="86" applyNumberFormat="1" applyFont="1" applyFill="1" applyBorder="1" applyAlignment="1" applyProtection="1">
      <alignment horizontal="justify" vertical="center"/>
      <protection/>
    </xf>
    <xf numFmtId="0" fontId="12" fillId="34" borderId="10" xfId="86" applyFont="1" applyFill="1" applyBorder="1" applyAlignment="1" applyProtection="1">
      <alignment horizontal="center" vertical="center" wrapText="1"/>
      <protection/>
    </xf>
    <xf numFmtId="9" fontId="12" fillId="34" borderId="10" xfId="102" applyFont="1" applyFill="1" applyBorder="1" applyAlignment="1" applyProtection="1">
      <alignment horizontal="center" vertical="center" wrapText="1"/>
      <protection/>
    </xf>
    <xf numFmtId="0" fontId="6" fillId="4" borderId="10" xfId="88" applyFont="1" applyFill="1" applyBorder="1" applyAlignment="1" applyProtection="1">
      <alignment horizontal="center" vertical="center" wrapText="1"/>
      <protection/>
    </xf>
    <xf numFmtId="0" fontId="4" fillId="4" borderId="10" xfId="91" applyFont="1" applyFill="1" applyBorder="1" applyAlignment="1" applyProtection="1">
      <alignment horizontal="center" vertical="center" wrapText="1"/>
      <protection/>
    </xf>
    <xf numFmtId="0" fontId="6" fillId="4" borderId="10" xfId="88" applyFont="1" applyFill="1" applyBorder="1" applyAlignment="1" applyProtection="1">
      <alignment horizontal="center" vertical="center"/>
      <protection/>
    </xf>
    <xf numFmtId="0" fontId="4" fillId="4" borderId="10" xfId="88" applyFont="1" applyFill="1" applyBorder="1" applyAlignment="1" applyProtection="1">
      <alignment horizontal="center" vertical="center" wrapText="1"/>
      <protection/>
    </xf>
    <xf numFmtId="0" fontId="4" fillId="4" borderId="10" xfId="92" applyFont="1" applyFill="1" applyBorder="1" applyAlignment="1" applyProtection="1">
      <alignment horizontal="center" vertical="center" wrapText="1"/>
      <protection/>
    </xf>
    <xf numFmtId="0" fontId="12" fillId="4" borderId="10" xfId="89" applyFont="1" applyFill="1" applyBorder="1" applyAlignment="1" applyProtection="1">
      <alignment horizontal="center" vertical="center"/>
      <protection/>
    </xf>
    <xf numFmtId="0" fontId="15" fillId="4" borderId="10" xfId="89" applyFont="1" applyFill="1" applyBorder="1" applyAlignment="1" applyProtection="1">
      <alignment horizontal="center" vertical="center" wrapText="1"/>
      <protection/>
    </xf>
    <xf numFmtId="0" fontId="11" fillId="4" borderId="10" xfId="92" applyFont="1" applyFill="1" applyBorder="1" applyAlignment="1" applyProtection="1">
      <alignment horizontal="center" vertical="center" wrapText="1"/>
      <protection/>
    </xf>
    <xf numFmtId="0" fontId="13" fillId="4" borderId="10" xfId="89" applyFont="1" applyFill="1" applyBorder="1" applyAlignment="1" applyProtection="1">
      <alignment horizontal="center" vertical="center" wrapText="1"/>
      <protection/>
    </xf>
    <xf numFmtId="49" fontId="6" fillId="4" borderId="10" xfId="89" applyNumberFormat="1" applyFont="1" applyFill="1" applyBorder="1" applyAlignment="1" applyProtection="1">
      <alignment horizontal="center" vertical="center" wrapText="1"/>
      <protection/>
    </xf>
    <xf numFmtId="0" fontId="6" fillId="4" borderId="10" xfId="91" applyFont="1" applyFill="1" applyBorder="1" applyAlignment="1" applyProtection="1">
      <alignment horizontal="center" vertical="center"/>
      <protection/>
    </xf>
    <xf numFmtId="0" fontId="6" fillId="4" borderId="10" xfId="92" applyFont="1" applyFill="1" applyBorder="1" applyAlignment="1" applyProtection="1">
      <alignment horizontal="center" vertical="center" wrapText="1"/>
      <protection/>
    </xf>
    <xf numFmtId="0" fontId="5" fillId="4" borderId="10" xfId="92" applyFont="1" applyFill="1" applyBorder="1" applyAlignment="1" applyProtection="1">
      <alignment horizontal="center" vertical="center" wrapText="1"/>
      <protection/>
    </xf>
    <xf numFmtId="9" fontId="11" fillId="4" borderId="10" xfId="92" applyNumberFormat="1" applyFont="1" applyFill="1" applyBorder="1" applyAlignment="1" applyProtection="1">
      <alignment horizontal="center" vertical="center" wrapText="1"/>
      <protection/>
    </xf>
    <xf numFmtId="0" fontId="6" fillId="36" borderId="10" xfId="66" applyFont="1" applyFill="1" applyBorder="1" applyAlignment="1" applyProtection="1">
      <alignment horizontal="center" vertical="center"/>
      <protection/>
    </xf>
    <xf numFmtId="0" fontId="4" fillId="36" borderId="10" xfId="66" applyFont="1" applyFill="1" applyBorder="1" applyAlignment="1" applyProtection="1">
      <alignment horizontal="center" vertical="center" wrapText="1"/>
      <protection/>
    </xf>
    <xf numFmtId="0" fontId="6" fillId="36" borderId="10" xfId="70" applyFont="1" applyFill="1" applyBorder="1" applyAlignment="1" applyProtection="1">
      <alignment horizontal="center" vertical="center"/>
      <protection/>
    </xf>
    <xf numFmtId="0" fontId="6" fillId="36" borderId="10" xfId="92" applyFont="1" applyFill="1" applyBorder="1" applyAlignment="1" applyProtection="1">
      <alignment horizontal="center" vertical="center" wrapText="1"/>
      <protection/>
    </xf>
    <xf numFmtId="0" fontId="5" fillId="36" borderId="10" xfId="67" applyFont="1" applyFill="1" applyBorder="1" applyAlignment="1" applyProtection="1">
      <alignment horizontal="center" vertical="center" wrapText="1"/>
      <protection/>
    </xf>
    <xf numFmtId="49" fontId="11" fillId="36" borderId="10" xfId="67" applyNumberFormat="1" applyFont="1" applyFill="1" applyBorder="1" applyAlignment="1" applyProtection="1">
      <alignment horizontal="justify" vertical="center"/>
      <protection/>
    </xf>
    <xf numFmtId="0" fontId="11" fillId="36" borderId="10" xfId="67" applyFont="1" applyFill="1" applyBorder="1" applyAlignment="1" applyProtection="1">
      <alignment horizontal="center" vertical="center" wrapText="1"/>
      <protection/>
    </xf>
    <xf numFmtId="9" fontId="11" fillId="36" borderId="10" xfId="67" applyNumberFormat="1" applyFont="1" applyFill="1" applyBorder="1" applyAlignment="1" applyProtection="1">
      <alignment horizontal="center" vertical="center" wrapText="1"/>
      <protection/>
    </xf>
    <xf numFmtId="0" fontId="6" fillId="37" borderId="10" xfId="71" applyFont="1" applyFill="1" applyBorder="1" applyAlignment="1" applyProtection="1">
      <alignment horizontal="center" vertical="center"/>
      <protection/>
    </xf>
    <xf numFmtId="0" fontId="4" fillId="37" borderId="10" xfId="71" applyFont="1" applyFill="1" applyBorder="1" applyAlignment="1" applyProtection="1">
      <alignment horizontal="center" vertical="center" wrapText="1"/>
      <protection/>
    </xf>
    <xf numFmtId="0" fontId="6" fillId="37" borderId="10" xfId="71" applyFont="1" applyFill="1" applyBorder="1" applyAlignment="1" applyProtection="1">
      <alignment horizontal="center" vertical="center" wrapText="1"/>
      <protection/>
    </xf>
    <xf numFmtId="0" fontId="5" fillId="37" borderId="10" xfId="0" applyFont="1" applyFill="1" applyBorder="1" applyAlignment="1" applyProtection="1">
      <alignment horizontal="center" vertical="center" wrapText="1"/>
      <protection/>
    </xf>
    <xf numFmtId="0" fontId="6" fillId="37" borderId="10" xfId="0" applyFont="1" applyFill="1" applyBorder="1" applyAlignment="1" applyProtection="1">
      <alignment horizontal="center" vertical="center" wrapText="1"/>
      <protection/>
    </xf>
    <xf numFmtId="9" fontId="6" fillId="37" borderId="10" xfId="0" applyNumberFormat="1" applyFont="1" applyFill="1" applyBorder="1" applyAlignment="1" applyProtection="1">
      <alignment horizontal="center" vertical="center" wrapText="1"/>
      <protection/>
    </xf>
    <xf numFmtId="0" fontId="4" fillId="32" borderId="10" xfId="0" applyFont="1" applyFill="1" applyBorder="1" applyAlignment="1" applyProtection="1">
      <alignment horizontal="center" vertical="center" wrapText="1"/>
      <protection/>
    </xf>
    <xf numFmtId="0" fontId="6" fillId="32" borderId="10" xfId="0" applyFont="1" applyFill="1" applyBorder="1" applyAlignment="1" applyProtection="1">
      <alignment horizontal="justify" vertical="center" wrapText="1"/>
      <protection/>
    </xf>
    <xf numFmtId="0" fontId="14" fillId="32" borderId="10" xfId="0" applyFont="1" applyFill="1" applyBorder="1" applyAlignment="1" applyProtection="1">
      <alignment horizontal="center" vertical="center" wrapText="1"/>
      <protection/>
    </xf>
    <xf numFmtId="49" fontId="6" fillId="32" borderId="10" xfId="0" applyNumberFormat="1" applyFont="1" applyFill="1" applyBorder="1" applyAlignment="1" applyProtection="1">
      <alignment horizontal="justify" vertical="center"/>
      <protection/>
    </xf>
    <xf numFmtId="0" fontId="15" fillId="32" borderId="10" xfId="0" applyFont="1" applyFill="1" applyBorder="1" applyAlignment="1" applyProtection="1">
      <alignment horizontal="center" vertical="center" wrapText="1"/>
      <protection/>
    </xf>
    <xf numFmtId="0" fontId="21" fillId="32" borderId="10" xfId="0" applyFont="1" applyFill="1" applyBorder="1" applyAlignment="1" applyProtection="1">
      <alignment horizontal="center" vertical="center"/>
      <protection/>
    </xf>
    <xf numFmtId="0" fontId="6" fillId="38" borderId="10" xfId="0" applyFont="1" applyFill="1" applyBorder="1" applyAlignment="1" applyProtection="1">
      <alignment horizontal="center" vertical="center"/>
      <protection/>
    </xf>
    <xf numFmtId="0" fontId="6" fillId="38" borderId="10"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49" fontId="6" fillId="38" borderId="10" xfId="0" applyNumberFormat="1" applyFont="1" applyFill="1" applyBorder="1" applyAlignment="1" applyProtection="1">
      <alignment horizontal="justify" vertical="center"/>
      <protection/>
    </xf>
    <xf numFmtId="9" fontId="6" fillId="38" borderId="10" xfId="0" applyNumberFormat="1" applyFont="1" applyFill="1" applyBorder="1" applyAlignment="1" applyProtection="1">
      <alignment horizontal="center" vertical="center" wrapText="1"/>
      <protection/>
    </xf>
    <xf numFmtId="0" fontId="6" fillId="3" borderId="10" xfId="0" applyFont="1" applyFill="1" applyBorder="1" applyAlignment="1" applyProtection="1">
      <alignment horizontal="center" vertical="center"/>
      <protection/>
    </xf>
    <xf numFmtId="0" fontId="6" fillId="3" borderId="10" xfId="0" applyFont="1" applyFill="1" applyBorder="1" applyAlignment="1" applyProtection="1">
      <alignment horizontal="center" vertical="center" wrapText="1"/>
      <protection/>
    </xf>
    <xf numFmtId="0" fontId="5" fillId="3" borderId="10" xfId="0" applyFont="1" applyFill="1" applyBorder="1" applyAlignment="1" applyProtection="1">
      <alignment horizontal="center" vertical="center" wrapText="1"/>
      <protection/>
    </xf>
    <xf numFmtId="49" fontId="6" fillId="3" borderId="10" xfId="0" applyNumberFormat="1" applyFont="1" applyFill="1" applyBorder="1" applyAlignment="1" applyProtection="1">
      <alignment horizontal="justify" vertical="center"/>
      <protection/>
    </xf>
    <xf numFmtId="9" fontId="6" fillId="3" borderId="10" xfId="0" applyNumberFormat="1" applyFont="1" applyFill="1" applyBorder="1" applyAlignment="1" applyProtection="1">
      <alignment horizontal="center" vertical="center"/>
      <protection/>
    </xf>
    <xf numFmtId="0" fontId="6" fillId="39" borderId="10" xfId="0" applyFont="1" applyFill="1" applyBorder="1" applyAlignment="1" applyProtection="1">
      <alignment horizontal="center" vertical="center"/>
      <protection/>
    </xf>
    <xf numFmtId="0" fontId="6" fillId="39" borderId="10"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wrapText="1"/>
      <protection/>
    </xf>
    <xf numFmtId="49" fontId="6" fillId="39" borderId="10" xfId="0" applyNumberFormat="1" applyFont="1" applyFill="1" applyBorder="1" applyAlignment="1" applyProtection="1">
      <alignment horizontal="justify" vertical="center"/>
      <protection/>
    </xf>
    <xf numFmtId="9" fontId="6" fillId="39" borderId="10" xfId="0" applyNumberFormat="1" applyFont="1" applyFill="1" applyBorder="1" applyAlignment="1" applyProtection="1">
      <alignment horizontal="center" vertical="center" wrapText="1"/>
      <protection/>
    </xf>
    <xf numFmtId="0" fontId="5" fillId="38" borderId="10" xfId="0" applyFont="1" applyFill="1" applyBorder="1" applyAlignment="1" applyProtection="1">
      <alignment horizontal="justify" vertical="center" wrapText="1"/>
      <protection/>
    </xf>
    <xf numFmtId="0" fontId="6" fillId="2" borderId="1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wrapText="1"/>
      <protection/>
    </xf>
    <xf numFmtId="0" fontId="0" fillId="2" borderId="10" xfId="0"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49" fontId="6" fillId="2" borderId="10" xfId="0" applyNumberFormat="1" applyFont="1" applyFill="1" applyBorder="1" applyAlignment="1" applyProtection="1">
      <alignment horizontal="justify" vertical="center"/>
      <protection/>
    </xf>
    <xf numFmtId="9" fontId="6" fillId="2" borderId="10" xfId="0" applyNumberFormat="1" applyFont="1" applyFill="1" applyBorder="1" applyAlignment="1" applyProtection="1">
      <alignment horizontal="center" vertical="center"/>
      <protection/>
    </xf>
    <xf numFmtId="0" fontId="6" fillId="2" borderId="10" xfId="0" applyFont="1" applyFill="1" applyBorder="1" applyAlignment="1" applyProtection="1">
      <alignment horizontal="left" vertical="center" wrapText="1"/>
      <protection/>
    </xf>
    <xf numFmtId="9" fontId="6" fillId="2" borderId="10" xfId="0" applyNumberFormat="1" applyFont="1" applyFill="1" applyBorder="1" applyAlignment="1" applyProtection="1">
      <alignment horizontal="center" vertical="center" wrapText="1"/>
      <protection/>
    </xf>
    <xf numFmtId="0" fontId="6" fillId="18" borderId="10" xfId="0" applyFont="1" applyFill="1" applyBorder="1" applyAlignment="1" applyProtection="1">
      <alignment horizontal="center" vertical="center"/>
      <protection/>
    </xf>
    <xf numFmtId="0" fontId="6" fillId="18" borderId="10" xfId="0" applyFont="1" applyFill="1" applyBorder="1" applyAlignment="1" applyProtection="1">
      <alignment horizontal="center" vertical="center" wrapText="1"/>
      <protection/>
    </xf>
    <xf numFmtId="0" fontId="12" fillId="18" borderId="10" xfId="0" applyFont="1" applyFill="1" applyBorder="1" applyAlignment="1" applyProtection="1">
      <alignment horizontal="center" vertical="center" wrapText="1"/>
      <protection/>
    </xf>
    <xf numFmtId="0" fontId="5" fillId="18" borderId="10" xfId="0" applyFont="1" applyFill="1" applyBorder="1" applyAlignment="1" applyProtection="1">
      <alignment horizontal="center" vertical="center" wrapText="1"/>
      <protection/>
    </xf>
    <xf numFmtId="49" fontId="6" fillId="18" borderId="10" xfId="0" applyNumberFormat="1" applyFont="1" applyFill="1" applyBorder="1" applyAlignment="1" applyProtection="1">
      <alignment horizontal="justify" vertical="center"/>
      <protection/>
    </xf>
    <xf numFmtId="9" fontId="6" fillId="18" borderId="10" xfId="0" applyNumberFormat="1" applyFont="1" applyFill="1" applyBorder="1" applyAlignment="1" applyProtection="1">
      <alignment horizontal="center" vertical="center" wrapText="1"/>
      <protection/>
    </xf>
    <xf numFmtId="9" fontId="6" fillId="32" borderId="10" xfId="101" applyNumberFormat="1" applyFont="1" applyFill="1" applyBorder="1" applyAlignment="1" applyProtection="1">
      <alignment horizontal="center" vertical="center" wrapText="1"/>
      <protection/>
    </xf>
    <xf numFmtId="0" fontId="3" fillId="4" borderId="10" xfId="0" applyNumberFormat="1" applyFont="1" applyFill="1" applyBorder="1" applyAlignment="1" applyProtection="1">
      <alignment horizontal="center" vertical="center" wrapText="1"/>
      <protection locked="0"/>
    </xf>
    <xf numFmtId="0" fontId="5" fillId="32" borderId="12" xfId="0" applyFont="1" applyFill="1" applyBorder="1" applyAlignment="1" applyProtection="1">
      <alignment vertical="center" wrapText="1"/>
      <protection locked="0"/>
    </xf>
    <xf numFmtId="0" fontId="5" fillId="32" borderId="13" xfId="0" applyFont="1" applyFill="1" applyBorder="1" applyAlignment="1" applyProtection="1">
      <alignment vertical="center" wrapText="1"/>
      <protection locked="0"/>
    </xf>
    <xf numFmtId="49" fontId="6" fillId="38" borderId="10" xfId="0" applyNumberFormat="1" applyFont="1" applyFill="1" applyBorder="1" applyAlignment="1" applyProtection="1">
      <alignment vertical="center" wrapText="1"/>
      <protection/>
    </xf>
    <xf numFmtId="0" fontId="6" fillId="47" borderId="10" xfId="0" applyFont="1" applyFill="1" applyBorder="1" applyAlignment="1" applyProtection="1">
      <alignment horizontal="center" vertical="center"/>
      <protection/>
    </xf>
    <xf numFmtId="0" fontId="4" fillId="47" borderId="10" xfId="0" applyFont="1" applyFill="1" applyBorder="1" applyAlignment="1" applyProtection="1">
      <alignment horizontal="center" vertical="center" wrapText="1"/>
      <protection/>
    </xf>
    <xf numFmtId="0" fontId="6" fillId="47" borderId="10" xfId="0" applyFont="1" applyFill="1" applyBorder="1" applyAlignment="1" applyProtection="1">
      <alignment horizontal="justify" vertical="center" wrapText="1"/>
      <protection/>
    </xf>
    <xf numFmtId="0" fontId="5" fillId="47" borderId="10" xfId="0" applyFont="1" applyFill="1" applyBorder="1" applyAlignment="1" applyProtection="1">
      <alignment horizontal="center" vertical="center" wrapText="1"/>
      <protection/>
    </xf>
    <xf numFmtId="49" fontId="6" fillId="47" borderId="10" xfId="0" applyNumberFormat="1" applyFont="1" applyFill="1" applyBorder="1" applyAlignment="1" applyProtection="1">
      <alignment horizontal="justify" vertical="center"/>
      <protection/>
    </xf>
    <xf numFmtId="0" fontId="6" fillId="47" borderId="10" xfId="0" applyFont="1" applyFill="1" applyBorder="1" applyAlignment="1" applyProtection="1">
      <alignment horizontal="center" vertical="center" wrapText="1"/>
      <protection/>
    </xf>
    <xf numFmtId="9" fontId="6" fillId="47" borderId="10" xfId="0" applyNumberFormat="1" applyFont="1" applyFill="1" applyBorder="1" applyAlignment="1" applyProtection="1">
      <alignment horizontal="center" vertical="center" wrapText="1"/>
      <protection/>
    </xf>
    <xf numFmtId="0" fontId="3" fillId="47" borderId="10" xfId="0" applyFont="1" applyFill="1" applyBorder="1" applyAlignment="1" applyProtection="1">
      <alignment horizontal="center" vertical="center" wrapText="1"/>
      <protection/>
    </xf>
    <xf numFmtId="0" fontId="6" fillId="48" borderId="10" xfId="88" applyFont="1" applyFill="1" applyBorder="1" applyAlignment="1" applyProtection="1">
      <alignment horizontal="center" vertical="center"/>
      <protection/>
    </xf>
    <xf numFmtId="0" fontId="4" fillId="48" borderId="10" xfId="88" applyFont="1" applyFill="1" applyBorder="1" applyAlignment="1" applyProtection="1">
      <alignment horizontal="justify" vertical="center" wrapText="1"/>
      <protection/>
    </xf>
    <xf numFmtId="0" fontId="4" fillId="48" borderId="10" xfId="88" applyFont="1" applyFill="1" applyBorder="1" applyAlignment="1" applyProtection="1">
      <alignment horizontal="center" vertical="center" wrapText="1"/>
      <protection/>
    </xf>
    <xf numFmtId="0" fontId="4" fillId="48" borderId="10" xfId="89" applyFont="1" applyFill="1" applyBorder="1" applyAlignment="1" applyProtection="1">
      <alignment horizontal="center" vertical="center"/>
      <protection/>
    </xf>
    <xf numFmtId="0" fontId="6" fillId="48" borderId="10" xfId="89" applyFont="1" applyFill="1" applyBorder="1" applyAlignment="1" applyProtection="1">
      <alignment horizontal="center" vertical="center"/>
      <protection/>
    </xf>
    <xf numFmtId="0" fontId="5" fillId="48" borderId="10" xfId="89" applyFont="1" applyFill="1" applyBorder="1" applyAlignment="1" applyProtection="1">
      <alignment horizontal="center" vertical="center" wrapText="1"/>
      <protection/>
    </xf>
    <xf numFmtId="49" fontId="11" fillId="48" borderId="10" xfId="89" applyNumberFormat="1" applyFont="1" applyFill="1" applyBorder="1" applyAlignment="1" applyProtection="1">
      <alignment horizontal="justify" vertical="center"/>
      <protection/>
    </xf>
    <xf numFmtId="0" fontId="11" fillId="48" borderId="10" xfId="89" applyFont="1" applyFill="1" applyBorder="1" applyAlignment="1" applyProtection="1">
      <alignment horizontal="center" vertical="center" wrapText="1"/>
      <protection/>
    </xf>
    <xf numFmtId="49" fontId="6" fillId="48" borderId="10" xfId="89" applyNumberFormat="1" applyFont="1" applyFill="1" applyBorder="1" applyAlignment="1" applyProtection="1">
      <alignment horizontal="center" vertical="center" wrapText="1"/>
      <protection/>
    </xf>
    <xf numFmtId="0" fontId="3" fillId="48" borderId="10" xfId="0" applyFont="1" applyFill="1" applyBorder="1" applyAlignment="1" applyProtection="1">
      <alignment horizontal="center" vertical="center" wrapText="1"/>
      <protection/>
    </xf>
    <xf numFmtId="0" fontId="6" fillId="48" borderId="10" xfId="88" applyFont="1" applyFill="1" applyBorder="1" applyAlignment="1" applyProtection="1">
      <alignment horizontal="center" vertical="center" wrapText="1"/>
      <protection/>
    </xf>
    <xf numFmtId="0" fontId="12" fillId="48" borderId="10" xfId="89" applyFont="1" applyFill="1" applyBorder="1" applyAlignment="1" applyProtection="1">
      <alignment horizontal="center" vertical="center"/>
      <protection/>
    </xf>
    <xf numFmtId="0" fontId="13" fillId="48" borderId="10" xfId="89" applyFont="1" applyFill="1" applyBorder="1" applyAlignment="1" applyProtection="1">
      <alignment horizontal="center" vertical="center" wrapText="1"/>
      <protection/>
    </xf>
    <xf numFmtId="0" fontId="14" fillId="48" borderId="10" xfId="89" applyFont="1" applyFill="1" applyBorder="1" applyAlignment="1" applyProtection="1">
      <alignment horizontal="center" vertical="center"/>
      <protection/>
    </xf>
    <xf numFmtId="0" fontId="15" fillId="48" borderId="10" xfId="89" applyFont="1" applyFill="1" applyBorder="1" applyAlignment="1" applyProtection="1">
      <alignment horizontal="center" vertical="center" wrapText="1"/>
      <protection/>
    </xf>
    <xf numFmtId="49" fontId="13" fillId="48" borderId="10" xfId="89" applyNumberFormat="1" applyFont="1" applyFill="1" applyBorder="1" applyAlignment="1" applyProtection="1">
      <alignment horizontal="justify" vertical="center"/>
      <protection/>
    </xf>
    <xf numFmtId="0" fontId="10" fillId="40" borderId="10" xfId="72" applyFont="1" applyFill="1" applyBorder="1" applyAlignment="1">
      <alignment horizontal="center" vertical="center" wrapText="1"/>
      <protection/>
    </xf>
    <xf numFmtId="0" fontId="17" fillId="33" borderId="0" xfId="0" applyFont="1" applyFill="1" applyAlignment="1">
      <alignment horizontal="left"/>
    </xf>
    <xf numFmtId="0" fontId="8" fillId="44" borderId="10" xfId="0" applyFont="1" applyFill="1" applyBorder="1" applyAlignment="1" applyProtection="1">
      <alignment horizontal="center" vertical="center" wrapText="1"/>
      <protection/>
    </xf>
    <xf numFmtId="0" fontId="8" fillId="45" borderId="10" xfId="0" applyFont="1" applyFill="1" applyBorder="1" applyAlignment="1" applyProtection="1">
      <alignment horizontal="center" vertical="center" wrapText="1"/>
      <protection/>
    </xf>
    <xf numFmtId="0" fontId="16" fillId="33" borderId="0" xfId="0" applyFont="1" applyFill="1" applyBorder="1" applyAlignment="1">
      <alignment horizontal="center"/>
    </xf>
    <xf numFmtId="0" fontId="0" fillId="33" borderId="0" xfId="0" applyFill="1" applyBorder="1" applyAlignment="1">
      <alignment horizontal="center"/>
    </xf>
    <xf numFmtId="0" fontId="8" fillId="32" borderId="10" xfId="0" applyFont="1" applyFill="1" applyBorder="1" applyAlignment="1" applyProtection="1">
      <alignment horizontal="center" vertical="center" wrapText="1"/>
      <protection/>
    </xf>
    <xf numFmtId="0" fontId="16" fillId="2" borderId="10" xfId="0" applyFont="1" applyFill="1" applyBorder="1" applyAlignment="1">
      <alignment horizontal="center"/>
    </xf>
    <xf numFmtId="0" fontId="7" fillId="33" borderId="10" xfId="72" applyFont="1" applyFill="1" applyBorder="1" applyAlignment="1">
      <alignment horizontal="center" vertical="center" wrapText="1"/>
      <protection/>
    </xf>
    <xf numFmtId="0" fontId="8" fillId="33" borderId="10" xfId="72" applyFont="1" applyFill="1" applyBorder="1" applyAlignment="1">
      <alignment horizontal="center" vertical="center"/>
      <protection/>
    </xf>
    <xf numFmtId="0" fontId="6" fillId="33" borderId="14" xfId="72" applyFont="1" applyFill="1" applyBorder="1" applyAlignment="1">
      <alignment horizontal="center" vertical="center"/>
      <protection/>
    </xf>
    <xf numFmtId="0" fontId="6" fillId="33" borderId="15" xfId="72" applyFont="1" applyFill="1" applyBorder="1" applyAlignment="1">
      <alignment horizontal="center" vertical="center"/>
      <protection/>
    </xf>
    <xf numFmtId="0" fontId="6" fillId="33" borderId="16" xfId="72" applyFont="1" applyFill="1" applyBorder="1" applyAlignment="1">
      <alignment horizontal="center" vertical="center"/>
      <protection/>
    </xf>
    <xf numFmtId="0" fontId="6" fillId="33" borderId="17" xfId="72" applyFont="1" applyFill="1" applyBorder="1" applyAlignment="1">
      <alignment horizontal="center" vertical="center"/>
      <protection/>
    </xf>
    <xf numFmtId="0" fontId="6" fillId="33" borderId="0" xfId="72" applyFont="1" applyFill="1" applyBorder="1" applyAlignment="1">
      <alignment horizontal="center" vertical="center"/>
      <protection/>
    </xf>
    <xf numFmtId="0" fontId="6" fillId="33" borderId="18" xfId="72" applyFont="1" applyFill="1" applyBorder="1" applyAlignment="1">
      <alignment horizontal="center" vertical="center"/>
      <protection/>
    </xf>
    <xf numFmtId="0" fontId="6" fillId="33" borderId="19" xfId="72" applyFont="1" applyFill="1" applyBorder="1" applyAlignment="1">
      <alignment horizontal="center" vertical="center"/>
      <protection/>
    </xf>
    <xf numFmtId="0" fontId="6" fillId="33" borderId="20" xfId="72" applyFont="1" applyFill="1" applyBorder="1" applyAlignment="1">
      <alignment horizontal="center" vertical="center"/>
      <protection/>
    </xf>
    <xf numFmtId="0" fontId="6" fillId="33" borderId="21" xfId="72" applyFont="1" applyFill="1" applyBorder="1" applyAlignment="1">
      <alignment horizontal="center" vertical="center"/>
      <protection/>
    </xf>
    <xf numFmtId="0" fontId="8" fillId="33" borderId="12" xfId="72" applyFont="1" applyFill="1" applyBorder="1" applyAlignment="1">
      <alignment horizontal="center" vertical="center"/>
      <protection/>
    </xf>
    <xf numFmtId="0" fontId="8" fillId="33" borderId="13" xfId="72" applyFont="1" applyFill="1" applyBorder="1" applyAlignment="1">
      <alignment horizontal="center" vertical="center"/>
      <protection/>
    </xf>
    <xf numFmtId="0" fontId="8" fillId="33" borderId="22" xfId="72" applyFont="1" applyFill="1" applyBorder="1" applyAlignment="1">
      <alignment horizontal="center" vertical="center"/>
      <protection/>
    </xf>
    <xf numFmtId="0" fontId="7" fillId="33" borderId="14" xfId="72" applyFont="1" applyFill="1" applyBorder="1" applyAlignment="1">
      <alignment horizontal="center" vertical="center"/>
      <protection/>
    </xf>
    <xf numFmtId="0" fontId="7" fillId="33" borderId="15" xfId="72" applyFont="1" applyFill="1" applyBorder="1" applyAlignment="1">
      <alignment horizontal="center" vertical="center"/>
      <protection/>
    </xf>
    <xf numFmtId="0" fontId="7" fillId="33" borderId="19" xfId="72" applyFont="1" applyFill="1" applyBorder="1" applyAlignment="1">
      <alignment horizontal="center" vertical="center"/>
      <protection/>
    </xf>
    <xf numFmtId="0" fontId="7" fillId="33" borderId="20" xfId="72" applyFont="1" applyFill="1" applyBorder="1" applyAlignment="1">
      <alignment horizontal="center" vertical="center"/>
      <protection/>
    </xf>
    <xf numFmtId="0" fontId="7" fillId="33" borderId="12" xfId="72" applyFont="1" applyFill="1" applyBorder="1" applyAlignment="1">
      <alignment horizontal="center" vertical="center"/>
      <protection/>
    </xf>
    <xf numFmtId="0" fontId="7" fillId="33" borderId="13" xfId="72" applyFont="1" applyFill="1" applyBorder="1" applyAlignment="1">
      <alignment horizontal="center" vertical="center"/>
      <protection/>
    </xf>
    <xf numFmtId="0" fontId="0" fillId="34" borderId="10" xfId="0" applyFill="1" applyBorder="1" applyAlignment="1">
      <alignment horizontal="center" wrapText="1"/>
    </xf>
    <xf numFmtId="0" fontId="0" fillId="2" borderId="10" xfId="0" applyFill="1" applyBorder="1" applyAlignment="1">
      <alignment horizontal="center"/>
    </xf>
    <xf numFmtId="0" fontId="0" fillId="5" borderId="10" xfId="0" applyFill="1" applyBorder="1" applyAlignment="1">
      <alignment horizontal="center" wrapText="1"/>
    </xf>
    <xf numFmtId="0" fontId="0" fillId="10" borderId="10" xfId="0" applyFill="1" applyBorder="1" applyAlignment="1">
      <alignment horizontal="center" wrapText="1"/>
    </xf>
    <xf numFmtId="0" fontId="0" fillId="34" borderId="10" xfId="0" applyFill="1" applyBorder="1" applyAlignment="1">
      <alignment horizontal="center"/>
    </xf>
    <xf numFmtId="0" fontId="0" fillId="44" borderId="10" xfId="0" applyFill="1" applyBorder="1" applyAlignment="1">
      <alignment horizontal="center"/>
    </xf>
    <xf numFmtId="0" fontId="0" fillId="42" borderId="0" xfId="0" applyFill="1" applyAlignment="1">
      <alignment horizontal="center"/>
    </xf>
    <xf numFmtId="0" fontId="0" fillId="44" borderId="10" xfId="0" applyFill="1" applyBorder="1" applyAlignment="1">
      <alignment horizontal="center" vertical="center"/>
    </xf>
    <xf numFmtId="0" fontId="0" fillId="4" borderId="10" xfId="0" applyFill="1" applyBorder="1" applyAlignment="1">
      <alignment horizontal="center"/>
    </xf>
    <xf numFmtId="0" fontId="0" fillId="39" borderId="10" xfId="0" applyFill="1" applyBorder="1" applyAlignment="1">
      <alignment horizontal="center"/>
    </xf>
    <xf numFmtId="0" fontId="0" fillId="3" borderId="10" xfId="0" applyFill="1" applyBorder="1" applyAlignment="1">
      <alignment horizontal="center"/>
    </xf>
    <xf numFmtId="0" fontId="0" fillId="5" borderId="11"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xf numFmtId="0" fontId="42" fillId="0" borderId="10" xfId="0" applyFont="1" applyBorder="1" applyAlignment="1">
      <alignment horizontal="center"/>
    </xf>
    <xf numFmtId="0" fontId="43" fillId="32" borderId="10" xfId="0" applyFont="1" applyFill="1" applyBorder="1" applyAlignment="1" applyProtection="1">
      <alignment horizontal="center" vertical="center" wrapText="1"/>
      <protection locked="0"/>
    </xf>
    <xf numFmtId="0" fontId="44" fillId="34" borderId="10" xfId="0" applyFont="1" applyFill="1" applyBorder="1" applyAlignment="1" applyProtection="1">
      <alignment horizontal="center" vertical="center" wrapText="1"/>
      <protection locked="0"/>
    </xf>
    <xf numFmtId="0" fontId="44" fillId="34" borderId="10" xfId="0" applyFont="1" applyFill="1" applyBorder="1" applyAlignment="1" applyProtection="1">
      <alignment horizontal="justify" vertical="center" wrapText="1"/>
      <protection locked="0"/>
    </xf>
    <xf numFmtId="0" fontId="44" fillId="48" borderId="10" xfId="87" applyFont="1" applyFill="1" applyBorder="1" applyAlignment="1" applyProtection="1">
      <alignment horizontal="justify" vertical="center"/>
      <protection locked="0"/>
    </xf>
    <xf numFmtId="0" fontId="44" fillId="48" borderId="10" xfId="87" applyFont="1" applyFill="1" applyBorder="1" applyAlignment="1" applyProtection="1">
      <alignment horizontal="center" vertical="center" wrapText="1"/>
      <protection locked="0"/>
    </xf>
    <xf numFmtId="0" fontId="44" fillId="4" borderId="10" xfId="0" applyFont="1" applyFill="1" applyBorder="1" applyAlignment="1" applyProtection="1">
      <alignment horizontal="justify" vertical="center" wrapText="1"/>
      <protection locked="0"/>
    </xf>
    <xf numFmtId="0" fontId="44" fillId="4" borderId="10" xfId="0" applyFont="1" applyFill="1" applyBorder="1" applyAlignment="1" applyProtection="1">
      <alignment horizontal="center" vertical="center" wrapText="1"/>
      <protection locked="0"/>
    </xf>
    <xf numFmtId="0" fontId="44" fillId="36" borderId="10" xfId="87" applyNumberFormat="1" applyFont="1" applyFill="1" applyBorder="1" applyAlignment="1" applyProtection="1">
      <alignment horizontal="justify" vertical="center"/>
      <protection locked="0"/>
    </xf>
    <xf numFmtId="0" fontId="44" fillId="36" borderId="10" xfId="87" applyNumberFormat="1" applyFont="1" applyFill="1" applyBorder="1" applyAlignment="1" applyProtection="1">
      <alignment horizontal="center" vertical="center" wrapText="1"/>
      <protection locked="0"/>
    </xf>
    <xf numFmtId="0" fontId="44" fillId="37" borderId="10" xfId="87" applyNumberFormat="1" applyFont="1" applyFill="1" applyBorder="1" applyAlignment="1" applyProtection="1">
      <alignment horizontal="justify" vertical="center"/>
      <protection locked="0"/>
    </xf>
    <xf numFmtId="0" fontId="44" fillId="37" borderId="10" xfId="0" applyFont="1" applyFill="1" applyBorder="1" applyAlignment="1" applyProtection="1">
      <alignment horizontal="center" vertical="center" wrapText="1"/>
      <protection/>
    </xf>
    <xf numFmtId="0" fontId="44" fillId="32" borderId="10" xfId="87" applyNumberFormat="1" applyFont="1" applyFill="1" applyBorder="1" applyAlignment="1" applyProtection="1">
      <alignment horizontal="justify" vertical="center"/>
      <protection locked="0"/>
    </xf>
    <xf numFmtId="0" fontId="44" fillId="32" borderId="10" xfId="87" applyFont="1" applyFill="1" applyBorder="1" applyAlignment="1" applyProtection="1">
      <alignment horizontal="center" vertical="center" wrapText="1"/>
      <protection locked="0"/>
    </xf>
    <xf numFmtId="0" fontId="44" fillId="47" borderId="10" xfId="0" applyFont="1" applyFill="1" applyBorder="1" applyAlignment="1">
      <alignment horizontal="justify" vertical="center"/>
    </xf>
    <xf numFmtId="0" fontId="44" fillId="47" borderId="10" xfId="0" applyFont="1" applyFill="1" applyBorder="1" applyAlignment="1">
      <alignment horizontal="center" vertical="center" wrapText="1"/>
    </xf>
    <xf numFmtId="0" fontId="44" fillId="38" borderId="10" xfId="87" applyFont="1" applyFill="1" applyBorder="1" applyAlignment="1" applyProtection="1">
      <alignment horizontal="justify" vertical="center"/>
      <protection locked="0"/>
    </xf>
    <xf numFmtId="0" fontId="44" fillId="38" borderId="10" xfId="87" applyFont="1" applyFill="1" applyBorder="1" applyAlignment="1" applyProtection="1">
      <alignment horizontal="center" vertical="center" wrapText="1"/>
      <protection locked="0"/>
    </xf>
    <xf numFmtId="0" fontId="44" fillId="38" borderId="10" xfId="87" applyFont="1" applyFill="1" applyBorder="1" applyAlignment="1" applyProtection="1">
      <alignment horizontal="justify" vertical="center" wrapText="1"/>
      <protection locked="0"/>
    </xf>
    <xf numFmtId="0" fontId="44" fillId="3" borderId="10" xfId="87" applyFont="1" applyFill="1" applyBorder="1" applyAlignment="1" applyProtection="1">
      <alignment horizontal="justify" vertical="center" wrapText="1"/>
      <protection locked="0"/>
    </xf>
    <xf numFmtId="0" fontId="44" fillId="3" borderId="10" xfId="87" applyFont="1" applyFill="1" applyBorder="1" applyAlignment="1" applyProtection="1">
      <alignment horizontal="center" vertical="center" wrapText="1"/>
      <protection locked="0"/>
    </xf>
    <xf numFmtId="0" fontId="44" fillId="3" borderId="10" xfId="87" applyFont="1" applyFill="1" applyBorder="1" applyAlignment="1" applyProtection="1">
      <alignment horizontal="justify" vertical="center"/>
      <protection locked="0"/>
    </xf>
    <xf numFmtId="3" fontId="42" fillId="39" borderId="10" xfId="0" applyNumberFormat="1" applyFont="1" applyFill="1" applyBorder="1" applyAlignment="1">
      <alignment horizontal="justify" vertical="center" wrapText="1"/>
    </xf>
    <xf numFmtId="3" fontId="42" fillId="39" borderId="10" xfId="0" applyNumberFormat="1" applyFont="1" applyFill="1" applyBorder="1" applyAlignment="1">
      <alignment horizontal="center" vertical="center" wrapText="1"/>
    </xf>
    <xf numFmtId="0" fontId="44" fillId="2" borderId="10" xfId="87" applyFont="1" applyFill="1" applyBorder="1" applyAlignment="1" applyProtection="1">
      <alignment horizontal="justify" vertical="center" wrapText="1"/>
      <protection locked="0"/>
    </xf>
    <xf numFmtId="0" fontId="44" fillId="2" borderId="10" xfId="87" applyFont="1" applyFill="1" applyBorder="1" applyAlignment="1" applyProtection="1">
      <alignment horizontal="center" vertical="center" wrapText="1"/>
      <protection locked="0"/>
    </xf>
    <xf numFmtId="0" fontId="44" fillId="32" borderId="10" xfId="87" applyFont="1" applyFill="1" applyBorder="1" applyAlignment="1" applyProtection="1">
      <alignment horizontal="justify" vertical="center"/>
      <protection locked="0"/>
    </xf>
    <xf numFmtId="0" fontId="44" fillId="35" borderId="10" xfId="87" applyFont="1" applyFill="1" applyBorder="1" applyAlignment="1" applyProtection="1">
      <alignment horizontal="justify" vertical="center"/>
      <protection locked="0"/>
    </xf>
    <xf numFmtId="0" fontId="44" fillId="35" borderId="10" xfId="87" applyFont="1" applyFill="1" applyBorder="1" applyAlignment="1" applyProtection="1">
      <alignment horizontal="center" vertical="center" wrapText="1"/>
      <protection locked="0"/>
    </xf>
    <xf numFmtId="0" fontId="42" fillId="0" borderId="0" xfId="0" applyFont="1" applyAlignment="1">
      <alignment/>
    </xf>
    <xf numFmtId="0" fontId="42" fillId="33" borderId="0" xfId="0" applyFont="1" applyFill="1" applyBorder="1" applyAlignment="1">
      <alignment/>
    </xf>
    <xf numFmtId="0" fontId="64" fillId="0" borderId="10" xfId="0" applyFont="1" applyBorder="1" applyAlignment="1" applyProtection="1">
      <alignment vertical="center" wrapText="1"/>
      <protection locked="0"/>
    </xf>
    <xf numFmtId="0" fontId="27" fillId="32" borderId="12" xfId="0" applyFont="1" applyFill="1" applyBorder="1" applyAlignment="1" applyProtection="1">
      <alignment horizontal="center" vertical="center" wrapText="1"/>
      <protection locked="0"/>
    </xf>
    <xf numFmtId="0" fontId="3" fillId="34" borderId="12" xfId="0" applyFont="1" applyFill="1" applyBorder="1" applyAlignment="1" applyProtection="1">
      <alignment horizontal="justify" vertical="center" wrapText="1"/>
      <protection locked="0"/>
    </xf>
    <xf numFmtId="0" fontId="3" fillId="34" borderId="12" xfId="0" applyFont="1" applyFill="1" applyBorder="1" applyAlignment="1" applyProtection="1">
      <alignment horizontal="center" vertical="center" wrapText="1"/>
      <protection locked="0"/>
    </xf>
    <xf numFmtId="0" fontId="3" fillId="48" borderId="12" xfId="87" applyFont="1" applyFill="1" applyBorder="1" applyAlignment="1" applyProtection="1">
      <alignment horizontal="justify" vertical="center"/>
      <protection locked="0"/>
    </xf>
    <xf numFmtId="0" fontId="3" fillId="48" borderId="12" xfId="87" applyFont="1" applyFill="1" applyBorder="1" applyAlignment="1" applyProtection="1">
      <alignment horizontal="justify" vertical="center" wrapText="1"/>
      <protection locked="0"/>
    </xf>
    <xf numFmtId="0" fontId="3" fillId="36" borderId="12" xfId="87" applyNumberFormat="1" applyFont="1" applyFill="1" applyBorder="1" applyAlignment="1" applyProtection="1">
      <alignment horizontal="justify" vertical="center" wrapText="1"/>
      <protection locked="0"/>
    </xf>
    <xf numFmtId="0" fontId="3" fillId="37" borderId="12" xfId="87" applyNumberFormat="1" applyFont="1" applyFill="1" applyBorder="1" applyAlignment="1" applyProtection="1">
      <alignment horizontal="justify" vertical="center" wrapText="1"/>
      <protection locked="0"/>
    </xf>
    <xf numFmtId="0" fontId="44" fillId="32" borderId="10" xfId="87" applyNumberFormat="1" applyFont="1" applyFill="1" applyBorder="1" applyAlignment="1" applyProtection="1">
      <alignment horizontal="justify" vertical="center" wrapText="1"/>
      <protection locked="0"/>
    </xf>
    <xf numFmtId="0" fontId="3" fillId="47" borderId="12" xfId="87" applyFont="1" applyFill="1" applyBorder="1" applyAlignment="1" applyProtection="1">
      <alignment horizontal="justify" vertical="center"/>
      <protection locked="0"/>
    </xf>
    <xf numFmtId="0" fontId="3" fillId="38" borderId="12" xfId="87" applyFont="1" applyFill="1" applyBorder="1" applyAlignment="1" applyProtection="1">
      <alignment horizontal="justify" vertical="center" wrapText="1"/>
      <protection locked="0"/>
    </xf>
    <xf numFmtId="0" fontId="3" fillId="3" borderId="12" xfId="87" applyFont="1" applyFill="1" applyBorder="1" applyAlignment="1" applyProtection="1">
      <alignment horizontal="justify" vertical="center" wrapText="1"/>
      <protection locked="0"/>
    </xf>
    <xf numFmtId="49" fontId="3" fillId="3" borderId="12" xfId="0" applyNumberFormat="1" applyFont="1" applyFill="1" applyBorder="1" applyAlignment="1" applyProtection="1">
      <alignment horizontal="justify" vertical="center" wrapText="1"/>
      <protection locked="0"/>
    </xf>
    <xf numFmtId="3" fontId="64" fillId="39" borderId="12" xfId="0" applyNumberFormat="1" applyFont="1" applyFill="1" applyBorder="1" applyAlignment="1" applyProtection="1">
      <alignment horizontal="center" vertical="center" wrapText="1"/>
      <protection locked="0"/>
    </xf>
    <xf numFmtId="0" fontId="3" fillId="2" borderId="12" xfId="87" applyFont="1" applyFill="1" applyBorder="1" applyAlignment="1" applyProtection="1">
      <alignment horizontal="justify" vertical="center"/>
      <protection locked="0"/>
    </xf>
    <xf numFmtId="0" fontId="3" fillId="2" borderId="12" xfId="87" applyFont="1" applyFill="1" applyBorder="1" applyAlignment="1" applyProtection="1">
      <alignment horizontal="justify" vertical="center" wrapText="1"/>
      <protection locked="0"/>
    </xf>
    <xf numFmtId="0" fontId="3" fillId="32" borderId="12" xfId="87" applyFont="1" applyFill="1" applyBorder="1" applyAlignment="1" applyProtection="1">
      <alignment horizontal="justify" vertical="center"/>
      <protection locked="0"/>
    </xf>
    <xf numFmtId="0" fontId="3" fillId="32" borderId="12" xfId="87" applyFont="1" applyFill="1" applyBorder="1" applyAlignment="1" applyProtection="1">
      <alignment horizontal="justify" vertical="center" wrapText="1"/>
      <protection locked="0"/>
    </xf>
    <xf numFmtId="0" fontId="3" fillId="35" borderId="12" xfId="87" applyFont="1" applyFill="1" applyBorder="1" applyAlignment="1" applyProtection="1">
      <alignment horizontal="justify" vertical="center" wrapText="1"/>
      <protection locked="0"/>
    </xf>
    <xf numFmtId="0" fontId="64" fillId="0" borderId="0" xfId="0" applyFont="1" applyAlignment="1">
      <alignment horizontal="justify" vertical="center" wrapText="1"/>
    </xf>
    <xf numFmtId="0" fontId="3" fillId="18" borderId="10" xfId="0" applyFont="1" applyFill="1" applyBorder="1" applyAlignment="1" applyProtection="1">
      <alignment horizontal="justify" vertical="center" wrapText="1"/>
      <protection/>
    </xf>
    <xf numFmtId="0" fontId="25" fillId="47" borderId="10" xfId="0" applyFont="1" applyFill="1" applyBorder="1" applyAlignment="1" applyProtection="1">
      <alignment horizontal="center" vertical="center"/>
      <protection locked="0"/>
    </xf>
    <xf numFmtId="0" fontId="65" fillId="34" borderId="10" xfId="0" applyFont="1" applyFill="1" applyBorder="1" applyAlignment="1" applyProtection="1">
      <alignment horizontal="center" vertical="center"/>
      <protection locked="0"/>
    </xf>
    <xf numFmtId="9" fontId="25" fillId="34" borderId="10" xfId="101" applyFont="1" applyFill="1" applyBorder="1" applyAlignment="1" applyProtection="1">
      <alignment horizontal="center" vertical="center" wrapText="1"/>
      <protection locked="0"/>
    </xf>
    <xf numFmtId="0" fontId="66" fillId="10" borderId="10" xfId="0" applyFont="1" applyFill="1" applyBorder="1" applyAlignment="1">
      <alignment horizontal="center" vertical="center" wrapText="1"/>
    </xf>
    <xf numFmtId="0" fontId="25" fillId="10" borderId="10" xfId="0" applyFont="1" applyFill="1" applyBorder="1" applyAlignment="1">
      <alignment horizontal="center" vertical="center" wrapText="1"/>
    </xf>
    <xf numFmtId="0" fontId="65" fillId="48" borderId="10" xfId="0" applyFont="1" applyFill="1" applyBorder="1" applyAlignment="1" applyProtection="1">
      <alignment horizontal="center" vertical="center"/>
      <protection locked="0"/>
    </xf>
    <xf numFmtId="9" fontId="25" fillId="48" borderId="10" xfId="101" applyFont="1" applyFill="1" applyBorder="1" applyAlignment="1" applyProtection="1">
      <alignment horizontal="center" vertical="center" wrapText="1"/>
      <protection locked="0"/>
    </xf>
    <xf numFmtId="0" fontId="25" fillId="48" borderId="10" xfId="0" applyFont="1" applyFill="1" applyBorder="1" applyAlignment="1">
      <alignment horizontal="center" vertical="center" wrapText="1"/>
    </xf>
    <xf numFmtId="0" fontId="25" fillId="48" borderId="10" xfId="0" applyFont="1" applyFill="1" applyBorder="1" applyAlignment="1" applyProtection="1">
      <alignment horizontal="center" vertical="center"/>
      <protection locked="0"/>
    </xf>
    <xf numFmtId="0" fontId="66" fillId="48" borderId="10" xfId="0" applyFont="1" applyFill="1" applyBorder="1" applyAlignment="1" applyProtection="1">
      <alignment horizontal="center" vertical="center" wrapText="1"/>
      <protection/>
    </xf>
    <xf numFmtId="0" fontId="65" fillId="4" borderId="10" xfId="0" applyFont="1" applyFill="1" applyBorder="1" applyAlignment="1" applyProtection="1">
      <alignment horizontal="center" vertical="center"/>
      <protection locked="0"/>
    </xf>
    <xf numFmtId="9" fontId="25" fillId="4" borderId="10" xfId="101" applyFont="1" applyFill="1" applyBorder="1" applyAlignment="1" applyProtection="1">
      <alignment horizontal="center" vertical="center" wrapText="1"/>
      <protection locked="0"/>
    </xf>
    <xf numFmtId="0" fontId="25" fillId="10" borderId="10" xfId="0" applyFont="1" applyFill="1" applyBorder="1" applyAlignment="1" applyProtection="1">
      <alignment horizontal="center" vertical="center" wrapText="1"/>
      <protection/>
    </xf>
    <xf numFmtId="0" fontId="25" fillId="4" borderId="25" xfId="0" applyFont="1" applyFill="1" applyBorder="1" applyAlignment="1" applyProtection="1">
      <alignment horizontal="center" vertical="center"/>
      <protection locked="0"/>
    </xf>
    <xf numFmtId="0" fontId="65" fillId="36" borderId="10" xfId="0" applyFont="1" applyFill="1" applyBorder="1" applyAlignment="1" applyProtection="1">
      <alignment horizontal="center" vertical="center"/>
      <protection locked="0"/>
    </xf>
    <xf numFmtId="9" fontId="25" fillId="36" borderId="10" xfId="101" applyFont="1" applyFill="1" applyBorder="1" applyAlignment="1" applyProtection="1">
      <alignment horizontal="center" vertical="center" wrapText="1"/>
      <protection locked="0"/>
    </xf>
    <xf numFmtId="0" fontId="65" fillId="37" borderId="10" xfId="0" applyFont="1" applyFill="1" applyBorder="1" applyAlignment="1" applyProtection="1">
      <alignment horizontal="center" vertical="center"/>
      <protection locked="0"/>
    </xf>
    <xf numFmtId="9" fontId="25" fillId="37" borderId="10" xfId="101" applyFont="1" applyFill="1" applyBorder="1" applyAlignment="1" applyProtection="1">
      <alignment horizontal="center" vertical="center" wrapText="1"/>
      <protection locked="0"/>
    </xf>
    <xf numFmtId="0" fontId="25" fillId="37" borderId="10" xfId="0" applyFont="1" applyFill="1" applyBorder="1" applyAlignment="1" applyProtection="1">
      <alignment horizontal="center" vertical="center" wrapText="1"/>
      <protection/>
    </xf>
    <xf numFmtId="0" fontId="65" fillId="32" borderId="10" xfId="0" applyFont="1" applyFill="1" applyBorder="1" applyAlignment="1" applyProtection="1">
      <alignment horizontal="center" vertical="center"/>
      <protection locked="0"/>
    </xf>
    <xf numFmtId="9" fontId="25" fillId="32" borderId="10" xfId="101" applyFont="1" applyFill="1" applyBorder="1" applyAlignment="1" applyProtection="1">
      <alignment horizontal="center" vertical="center" wrapText="1"/>
      <protection locked="0"/>
    </xf>
    <xf numFmtId="0" fontId="25" fillId="32" borderId="10" xfId="0" applyFont="1" applyFill="1" applyBorder="1" applyAlignment="1" applyProtection="1">
      <alignment horizontal="center" vertical="center"/>
      <protection locked="0"/>
    </xf>
    <xf numFmtId="0" fontId="25" fillId="47" borderId="10" xfId="0" applyFont="1" applyFill="1" applyBorder="1" applyAlignment="1" applyProtection="1">
      <alignment horizontal="center" vertical="center" wrapText="1"/>
      <protection/>
    </xf>
    <xf numFmtId="9" fontId="25" fillId="47" borderId="10" xfId="101" applyFont="1" applyFill="1" applyBorder="1" applyAlignment="1" applyProtection="1">
      <alignment horizontal="center" vertical="center" wrapText="1"/>
      <protection locked="0"/>
    </xf>
    <xf numFmtId="10" fontId="25" fillId="47" borderId="10" xfId="101" applyNumberFormat="1" applyFont="1" applyFill="1" applyBorder="1" applyAlignment="1" applyProtection="1">
      <alignment horizontal="center" vertical="center" wrapText="1"/>
      <protection locked="0"/>
    </xf>
    <xf numFmtId="0" fontId="25" fillId="38" borderId="10" xfId="0" applyFont="1" applyFill="1" applyBorder="1" applyAlignment="1" applyProtection="1">
      <alignment horizontal="center" vertical="center"/>
      <protection locked="0"/>
    </xf>
    <xf numFmtId="9" fontId="25" fillId="38" borderId="10" xfId="101" applyFont="1" applyFill="1" applyBorder="1" applyAlignment="1" applyProtection="1">
      <alignment horizontal="center" vertical="center" wrapText="1"/>
      <protection locked="0"/>
    </xf>
    <xf numFmtId="0" fontId="65" fillId="38" borderId="10" xfId="0" applyFont="1" applyFill="1" applyBorder="1" applyAlignment="1" applyProtection="1">
      <alignment horizontal="center" vertical="center"/>
      <protection locked="0"/>
    </xf>
    <xf numFmtId="0" fontId="25" fillId="3" borderId="10" xfId="0" applyFont="1" applyFill="1" applyBorder="1" applyAlignment="1" applyProtection="1">
      <alignment horizontal="center" vertical="center"/>
      <protection locked="0"/>
    </xf>
    <xf numFmtId="3" fontId="65" fillId="3" borderId="10" xfId="0" applyNumberFormat="1" applyFont="1" applyFill="1" applyBorder="1" applyAlignment="1" applyProtection="1">
      <alignment horizontal="center" vertical="center"/>
      <protection locked="0"/>
    </xf>
    <xf numFmtId="9" fontId="25" fillId="3" borderId="10" xfId="101" applyFont="1" applyFill="1" applyBorder="1" applyAlignment="1" applyProtection="1">
      <alignment horizontal="center" vertical="center" wrapText="1"/>
      <protection locked="0"/>
    </xf>
    <xf numFmtId="3" fontId="65" fillId="39" borderId="10" xfId="0" applyNumberFormat="1" applyFont="1" applyFill="1" applyBorder="1" applyAlignment="1" applyProtection="1">
      <alignment horizontal="center" vertical="center"/>
      <protection locked="0"/>
    </xf>
    <xf numFmtId="9" fontId="25" fillId="39" borderId="10" xfId="101" applyFont="1" applyFill="1" applyBorder="1" applyAlignment="1" applyProtection="1">
      <alignment horizontal="center" vertical="center" wrapText="1"/>
      <protection locked="0"/>
    </xf>
    <xf numFmtId="0" fontId="25" fillId="10" borderId="10" xfId="0" applyFont="1" applyFill="1" applyBorder="1" applyAlignment="1" applyProtection="1">
      <alignment horizontal="center" vertical="center" wrapText="1"/>
      <protection locked="0"/>
    </xf>
    <xf numFmtId="0" fontId="25" fillId="33" borderId="10" xfId="0" applyFont="1" applyFill="1" applyBorder="1" applyAlignment="1" applyProtection="1">
      <alignment horizontal="center" vertical="center" wrapText="1"/>
      <protection/>
    </xf>
    <xf numFmtId="0" fontId="65" fillId="2" borderId="10" xfId="0" applyFont="1" applyFill="1" applyBorder="1" applyAlignment="1" applyProtection="1">
      <alignment horizontal="center" vertical="center"/>
      <protection locked="0"/>
    </xf>
    <xf numFmtId="9" fontId="25" fillId="2" borderId="10" xfId="101" applyFont="1" applyFill="1" applyBorder="1" applyAlignment="1" applyProtection="1">
      <alignment horizontal="center" vertical="center" wrapText="1"/>
      <protection locked="0"/>
    </xf>
    <xf numFmtId="0" fontId="25" fillId="18" borderId="10" xfId="0" applyFont="1" applyFill="1" applyBorder="1" applyAlignment="1" applyProtection="1">
      <alignment horizontal="center" vertical="center" wrapText="1"/>
      <protection/>
    </xf>
    <xf numFmtId="9" fontId="25" fillId="18" borderId="10" xfId="101" applyFont="1" applyFill="1" applyBorder="1" applyAlignment="1" applyProtection="1">
      <alignment horizontal="center" vertical="center" wrapText="1"/>
      <protection locked="0"/>
    </xf>
    <xf numFmtId="0" fontId="66" fillId="10" borderId="10" xfId="0" applyFont="1" applyFill="1" applyBorder="1" applyAlignment="1" applyProtection="1">
      <alignment horizontal="center" vertical="center" wrapText="1"/>
      <protection locked="0"/>
    </xf>
    <xf numFmtId="0" fontId="65" fillId="32" borderId="10" xfId="0" applyNumberFormat="1" applyFont="1" applyFill="1" applyBorder="1" applyAlignment="1" applyProtection="1">
      <alignment horizontal="center" vertical="center"/>
      <protection locked="0"/>
    </xf>
    <xf numFmtId="0" fontId="65" fillId="35" borderId="10" xfId="0" applyFont="1" applyFill="1" applyBorder="1" applyAlignment="1" applyProtection="1">
      <alignment horizontal="center" vertical="center"/>
      <protection locked="0"/>
    </xf>
    <xf numFmtId="9" fontId="25" fillId="35" borderId="10" xfId="101" applyFont="1" applyFill="1" applyBorder="1" applyAlignment="1" applyProtection="1">
      <alignment horizontal="center" vertical="center" wrapText="1"/>
      <protection locked="0"/>
    </xf>
    <xf numFmtId="0" fontId="45" fillId="47" borderId="10" xfId="0" applyFont="1" applyFill="1" applyBorder="1" applyAlignment="1" applyProtection="1">
      <alignment horizontal="center" vertical="center" wrapText="1"/>
      <protection locked="0"/>
    </xf>
    <xf numFmtId="0" fontId="4" fillId="32" borderId="13" xfId="0" applyFont="1" applyFill="1" applyBorder="1" applyAlignment="1" applyProtection="1">
      <alignment vertical="center" wrapText="1"/>
      <protection locked="0"/>
    </xf>
    <xf numFmtId="0" fontId="47" fillId="46" borderId="10" xfId="0" applyFont="1" applyFill="1" applyBorder="1" applyAlignment="1" applyProtection="1">
      <alignment horizontal="center" vertical="center" wrapText="1"/>
      <protection/>
    </xf>
    <xf numFmtId="0" fontId="0" fillId="0" borderId="0" xfId="0" applyFont="1" applyAlignment="1">
      <alignment/>
    </xf>
    <xf numFmtId="9" fontId="65" fillId="32" borderId="10" xfId="0" applyNumberFormat="1" applyFont="1" applyFill="1" applyBorder="1" applyAlignment="1" applyProtection="1">
      <alignment horizontal="center" vertical="center"/>
      <protection locked="0"/>
    </xf>
  </cellXfs>
  <cellStyles count="10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2" xfId="55"/>
    <cellStyle name="Millares 3" xfId="56"/>
    <cellStyle name="Millares 4" xfId="57"/>
    <cellStyle name="Millares 5" xfId="58"/>
    <cellStyle name="Millares 6" xfId="59"/>
    <cellStyle name="Millares 7" xfId="60"/>
    <cellStyle name="Millares 8" xfId="61"/>
    <cellStyle name="Millares 9" xfId="62"/>
    <cellStyle name="Currency" xfId="63"/>
    <cellStyle name="Currency [0]" xfId="64"/>
    <cellStyle name="Neutral" xfId="65"/>
    <cellStyle name="Normal 10" xfId="66"/>
    <cellStyle name="Normal 11" xfId="67"/>
    <cellStyle name="Normal 12" xfId="68"/>
    <cellStyle name="Normal 13" xfId="69"/>
    <cellStyle name="Normal 14" xfId="70"/>
    <cellStyle name="Normal 15" xfId="71"/>
    <cellStyle name="Normal 2" xfId="72"/>
    <cellStyle name="Normal 2 10" xfId="73"/>
    <cellStyle name="Normal 2 11" xfId="74"/>
    <cellStyle name="Normal 2 12" xfId="75"/>
    <cellStyle name="Normal 2 13" xfId="76"/>
    <cellStyle name="Normal 2 14" xfId="77"/>
    <cellStyle name="Normal 2 2" xfId="78"/>
    <cellStyle name="Normal 2 3" xfId="79"/>
    <cellStyle name="Normal 2 4" xfId="80"/>
    <cellStyle name="Normal 2 5" xfId="81"/>
    <cellStyle name="Normal 2 6" xfId="82"/>
    <cellStyle name="Normal 2 7" xfId="83"/>
    <cellStyle name="Normal 2 8" xfId="84"/>
    <cellStyle name="Normal 2 9" xfId="85"/>
    <cellStyle name="Normal 3" xfId="86"/>
    <cellStyle name="Normal 4" xfId="87"/>
    <cellStyle name="Normal 5" xfId="88"/>
    <cellStyle name="Normal 6" xfId="89"/>
    <cellStyle name="Normal 7" xfId="90"/>
    <cellStyle name="Normal 8" xfId="91"/>
    <cellStyle name="Normal 9" xfId="92"/>
    <cellStyle name="Notas" xfId="93"/>
    <cellStyle name="Percent" xfId="94"/>
    <cellStyle name="Porcentual 10" xfId="95"/>
    <cellStyle name="Porcentual 11" xfId="96"/>
    <cellStyle name="Porcentual 12" xfId="97"/>
    <cellStyle name="Porcentual 13" xfId="98"/>
    <cellStyle name="Porcentual 14" xfId="99"/>
    <cellStyle name="Porcentual 15" xfId="100"/>
    <cellStyle name="Porcentual 2" xfId="101"/>
    <cellStyle name="Porcentual 3" xfId="102"/>
    <cellStyle name="Porcentual 4" xfId="103"/>
    <cellStyle name="Porcentual 5" xfId="104"/>
    <cellStyle name="Porcentual 6" xfId="105"/>
    <cellStyle name="Porcentual 7" xfId="106"/>
    <cellStyle name="Porcentual 8" xfId="107"/>
    <cellStyle name="Porcentual 9" xfId="108"/>
    <cellStyle name="Salida" xfId="109"/>
    <cellStyle name="Texto de advertencia" xfId="110"/>
    <cellStyle name="Texto explicativo" xfId="111"/>
    <cellStyle name="Título" xfId="112"/>
    <cellStyle name="Título 1" xfId="113"/>
    <cellStyle name="Título 2" xfId="114"/>
    <cellStyle name="Título 3" xfId="115"/>
    <cellStyle name="Total" xfId="116"/>
  </cellStyles>
  <dxfs count="39">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ill>
        <patternFill>
          <bgColor rgb="FF00FF00"/>
        </patternFill>
      </fill>
    </dxf>
    <dxf>
      <fill>
        <patternFill>
          <bgColor rgb="FFFFFF00"/>
        </patternFill>
      </fill>
    </dxf>
    <dxf>
      <fill>
        <patternFill>
          <bgColor rgb="FFFFFF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ill>
        <patternFill>
          <bgColor rgb="FF00FF00"/>
        </patternFill>
      </fill>
    </dxf>
    <dxf>
      <fill>
        <patternFill>
          <bgColor rgb="FFFFFF00"/>
        </patternFill>
      </fill>
    </dxf>
    <dxf>
      <fill>
        <patternFill>
          <bgColor rgb="FFFFFF00"/>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2</xdr:col>
      <xdr:colOff>123825</xdr:colOff>
      <xdr:row>2</xdr:row>
      <xdr:rowOff>371475</xdr:rowOff>
    </xdr:to>
    <xdr:pic>
      <xdr:nvPicPr>
        <xdr:cNvPr id="1" name="Picture 30"/>
        <xdr:cNvPicPr preferRelativeResize="1">
          <a:picLocks noChangeAspect="1"/>
        </xdr:cNvPicPr>
      </xdr:nvPicPr>
      <xdr:blipFill>
        <a:blip r:embed="rId1"/>
        <a:stretch>
          <a:fillRect/>
        </a:stretch>
      </xdr:blipFill>
      <xdr:spPr>
        <a:xfrm>
          <a:off x="123825" y="123825"/>
          <a:ext cx="1704975" cy="933450"/>
        </a:xfrm>
        <a:prstGeom prst="rect">
          <a:avLst/>
        </a:prstGeom>
        <a:noFill/>
        <a:ln w="9525" cmpd="sng">
          <a:noFill/>
        </a:ln>
      </xdr:spPr>
    </xdr:pic>
    <xdr:clientData/>
  </xdr:twoCellAnchor>
  <xdr:twoCellAnchor>
    <xdr:from>
      <xdr:col>22</xdr:col>
      <xdr:colOff>200025</xdr:colOff>
      <xdr:row>0</xdr:row>
      <xdr:rowOff>0</xdr:rowOff>
    </xdr:from>
    <xdr:to>
      <xdr:col>22</xdr:col>
      <xdr:colOff>2886075</xdr:colOff>
      <xdr:row>2</xdr:row>
      <xdr:rowOff>323850</xdr:rowOff>
    </xdr:to>
    <xdr:pic>
      <xdr:nvPicPr>
        <xdr:cNvPr id="2" name="Picture 267" descr="LOGOFPS1"/>
        <xdr:cNvPicPr preferRelativeResize="1">
          <a:picLocks noChangeAspect="1"/>
        </xdr:cNvPicPr>
      </xdr:nvPicPr>
      <xdr:blipFill>
        <a:blip r:embed="rId2"/>
        <a:stretch>
          <a:fillRect/>
        </a:stretch>
      </xdr:blipFill>
      <xdr:spPr>
        <a:xfrm>
          <a:off x="21859875" y="0"/>
          <a:ext cx="26860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7"/>
  <sheetViews>
    <sheetView tabSelected="1" zoomScale="85" zoomScaleNormal="85" zoomScalePageLayoutView="0" workbookViewId="0" topLeftCell="L1">
      <pane ySplit="7" topLeftCell="A8" activePane="bottomLeft" state="frozen"/>
      <selection pane="topLeft" activeCell="C1" sqref="C1"/>
      <selection pane="bottomLeft" activeCell="Y1" sqref="Y1"/>
    </sheetView>
  </sheetViews>
  <sheetFormatPr defaultColWidth="11.421875" defaultRowHeight="15"/>
  <cols>
    <col min="1" max="1" width="3.421875" style="0" customWidth="1"/>
    <col min="2" max="2" width="22.140625" style="0" customWidth="1"/>
    <col min="3" max="3" width="6.140625" style="0" customWidth="1"/>
    <col min="4" max="4" width="24.140625" style="0" customWidth="1"/>
    <col min="5" max="5" width="18.57421875" style="0" customWidth="1"/>
    <col min="6" max="6" width="12.421875" style="0" customWidth="1"/>
    <col min="7" max="7" width="9.8515625" style="0" customWidth="1"/>
    <col min="8" max="8" width="17.140625" style="0" customWidth="1"/>
    <col min="9" max="9" width="22.140625" style="0" customWidth="1"/>
    <col min="10" max="10" width="11.421875" style="0" customWidth="1"/>
    <col min="11" max="11" width="14.140625" style="0" customWidth="1"/>
    <col min="12" max="12" width="9.28125" style="0" customWidth="1"/>
    <col min="13" max="13" width="12.140625" style="0" customWidth="1"/>
    <col min="14" max="14" width="9.140625" style="0" customWidth="1"/>
    <col min="15" max="15" width="12.8515625" style="0" customWidth="1"/>
    <col min="16" max="16" width="16.28125" style="0" customWidth="1"/>
    <col min="17" max="17" width="11.7109375" style="0" customWidth="1"/>
    <col min="18" max="18" width="12.57421875" style="0" customWidth="1"/>
    <col min="19" max="19" width="11.28125" style="0" customWidth="1"/>
    <col min="20" max="20" width="10.57421875" style="0" customWidth="1"/>
    <col min="21" max="21" width="17.140625" style="293" customWidth="1"/>
    <col min="22" max="22" width="40.28125" style="245" customWidth="1"/>
    <col min="23" max="23" width="53.28125" style="224" customWidth="1"/>
    <col min="24" max="24" width="14.28125" style="224" customWidth="1"/>
    <col min="26" max="26" width="11.57421875" style="0" bestFit="1" customWidth="1"/>
  </cols>
  <sheetData>
    <row r="1" spans="1:24" ht="42.75" customHeight="1">
      <c r="A1" s="163"/>
      <c r="B1" s="164"/>
      <c r="C1" s="165"/>
      <c r="D1" s="179" t="s">
        <v>171</v>
      </c>
      <c r="E1" s="180"/>
      <c r="F1" s="180"/>
      <c r="G1" s="180"/>
      <c r="H1" s="180"/>
      <c r="I1" s="180"/>
      <c r="J1" s="180"/>
      <c r="K1" s="180"/>
      <c r="L1" s="180"/>
      <c r="M1" s="180"/>
      <c r="N1" s="180"/>
      <c r="O1" s="180"/>
      <c r="P1" s="180"/>
      <c r="Q1" s="180"/>
      <c r="R1" s="180"/>
      <c r="S1" s="180"/>
      <c r="T1" s="180"/>
      <c r="U1" s="180"/>
      <c r="V1" s="161"/>
      <c r="W1" s="161"/>
      <c r="X1" s="161"/>
    </row>
    <row r="2" spans="1:24" ht="11.25" customHeight="1">
      <c r="A2" s="166"/>
      <c r="B2" s="167"/>
      <c r="C2" s="168"/>
      <c r="D2" s="175" t="s">
        <v>25</v>
      </c>
      <c r="E2" s="176"/>
      <c r="F2" s="176"/>
      <c r="G2" s="176"/>
      <c r="H2" s="176"/>
      <c r="I2" s="176"/>
      <c r="J2" s="176"/>
      <c r="K2" s="176"/>
      <c r="L2" s="176"/>
      <c r="M2" s="176"/>
      <c r="N2" s="176"/>
      <c r="O2" s="176"/>
      <c r="P2" s="176"/>
      <c r="Q2" s="176"/>
      <c r="R2" s="176"/>
      <c r="S2" s="176"/>
      <c r="T2" s="176"/>
      <c r="U2" s="176"/>
      <c r="V2" s="161"/>
      <c r="W2" s="161"/>
      <c r="X2" s="161"/>
    </row>
    <row r="3" spans="1:24" ht="30" customHeight="1">
      <c r="A3" s="169"/>
      <c r="B3" s="170"/>
      <c r="C3" s="171"/>
      <c r="D3" s="177"/>
      <c r="E3" s="178"/>
      <c r="F3" s="178"/>
      <c r="G3" s="178"/>
      <c r="H3" s="178"/>
      <c r="I3" s="178"/>
      <c r="J3" s="178"/>
      <c r="K3" s="178"/>
      <c r="L3" s="178"/>
      <c r="M3" s="178"/>
      <c r="N3" s="178"/>
      <c r="O3" s="178"/>
      <c r="P3" s="178"/>
      <c r="Q3" s="178"/>
      <c r="R3" s="178"/>
      <c r="S3" s="178"/>
      <c r="T3" s="178"/>
      <c r="U3" s="178"/>
      <c r="V3" s="161"/>
      <c r="W3" s="161"/>
      <c r="X3" s="161"/>
    </row>
    <row r="4" spans="1:24" ht="22.5" customHeight="1">
      <c r="A4" s="172" t="s">
        <v>169</v>
      </c>
      <c r="B4" s="173"/>
      <c r="C4" s="174"/>
      <c r="D4" s="172" t="s">
        <v>27</v>
      </c>
      <c r="E4" s="173"/>
      <c r="F4" s="173"/>
      <c r="G4" s="173"/>
      <c r="H4" s="173"/>
      <c r="I4" s="173"/>
      <c r="J4" s="173"/>
      <c r="K4" s="173"/>
      <c r="L4" s="174"/>
      <c r="M4" s="162" t="s">
        <v>170</v>
      </c>
      <c r="N4" s="162"/>
      <c r="O4" s="162"/>
      <c r="P4" s="162"/>
      <c r="Q4" s="162"/>
      <c r="R4" s="162"/>
      <c r="S4" s="162"/>
      <c r="T4" s="162"/>
      <c r="U4" s="172"/>
      <c r="V4" s="162" t="s">
        <v>26</v>
      </c>
      <c r="W4" s="162"/>
      <c r="X4" s="162"/>
    </row>
    <row r="5" spans="1:24" ht="6.75" customHeight="1">
      <c r="A5" s="28"/>
      <c r="B5" s="29"/>
      <c r="C5" s="29"/>
      <c r="D5" s="29"/>
      <c r="E5" s="29"/>
      <c r="F5" s="29"/>
      <c r="G5" s="29"/>
      <c r="H5" s="29"/>
      <c r="I5" s="29"/>
      <c r="J5" s="29"/>
      <c r="K5" s="29"/>
      <c r="L5" s="29"/>
      <c r="M5" s="29"/>
      <c r="N5" s="29"/>
      <c r="O5" s="29"/>
      <c r="P5" s="29"/>
      <c r="Q5" s="29"/>
      <c r="R5" s="29"/>
      <c r="S5" s="29"/>
      <c r="T5" s="29"/>
      <c r="U5" s="29"/>
      <c r="V5" s="153"/>
      <c r="W5" s="153"/>
      <c r="X5" s="153"/>
    </row>
    <row r="6" spans="1:24" ht="23.25" customHeight="1">
      <c r="A6" s="155" t="s">
        <v>0</v>
      </c>
      <c r="B6" s="155"/>
      <c r="C6" s="155"/>
      <c r="D6" s="155"/>
      <c r="E6" s="156" t="s">
        <v>1</v>
      </c>
      <c r="F6" s="156"/>
      <c r="G6" s="156"/>
      <c r="H6" s="156"/>
      <c r="I6" s="156"/>
      <c r="J6" s="156"/>
      <c r="K6" s="156"/>
      <c r="L6" s="156"/>
      <c r="M6" s="159" t="s">
        <v>2</v>
      </c>
      <c r="N6" s="159"/>
      <c r="O6" s="159"/>
      <c r="P6" s="159"/>
      <c r="Q6" s="126" t="s">
        <v>3</v>
      </c>
      <c r="R6" s="127"/>
      <c r="S6" s="127"/>
      <c r="T6" s="127"/>
      <c r="U6" s="291"/>
      <c r="V6" s="226"/>
      <c r="W6" s="195"/>
      <c r="X6" s="195"/>
    </row>
    <row r="7" spans="1:24" ht="141.75" customHeight="1">
      <c r="A7" s="46" t="s">
        <v>4</v>
      </c>
      <c r="B7" s="46" t="s">
        <v>22</v>
      </c>
      <c r="C7" s="46" t="s">
        <v>4</v>
      </c>
      <c r="D7" s="46" t="s">
        <v>23</v>
      </c>
      <c r="E7" s="47" t="s">
        <v>24</v>
      </c>
      <c r="F7" s="47" t="s">
        <v>5</v>
      </c>
      <c r="G7" s="47" t="s">
        <v>6</v>
      </c>
      <c r="H7" s="47" t="s">
        <v>7</v>
      </c>
      <c r="I7" s="47" t="s">
        <v>8</v>
      </c>
      <c r="J7" s="47" t="s">
        <v>9</v>
      </c>
      <c r="K7" s="47" t="s">
        <v>10</v>
      </c>
      <c r="L7" s="47" t="s">
        <v>11</v>
      </c>
      <c r="M7" s="48" t="s">
        <v>12</v>
      </c>
      <c r="N7" s="49" t="s">
        <v>13</v>
      </c>
      <c r="O7" s="46" t="s">
        <v>14</v>
      </c>
      <c r="P7" s="50" t="s">
        <v>15</v>
      </c>
      <c r="Q7" s="1" t="s">
        <v>16</v>
      </c>
      <c r="R7" s="1" t="s">
        <v>17</v>
      </c>
      <c r="S7" s="4" t="s">
        <v>18</v>
      </c>
      <c r="T7" s="2" t="s">
        <v>19</v>
      </c>
      <c r="U7" s="3" t="s">
        <v>20</v>
      </c>
      <c r="V7" s="227" t="s">
        <v>21</v>
      </c>
      <c r="W7" s="196" t="s">
        <v>256</v>
      </c>
      <c r="X7" s="196" t="s">
        <v>257</v>
      </c>
    </row>
    <row r="8" spans="1:24" ht="98.25" customHeight="1">
      <c r="A8" s="51">
        <v>6</v>
      </c>
      <c r="B8" s="52" t="s">
        <v>40</v>
      </c>
      <c r="C8" s="53">
        <v>6.2</v>
      </c>
      <c r="D8" s="52" t="s">
        <v>41</v>
      </c>
      <c r="E8" s="54" t="s">
        <v>33</v>
      </c>
      <c r="F8" s="54" t="s">
        <v>42</v>
      </c>
      <c r="G8" s="55" t="s">
        <v>43</v>
      </c>
      <c r="H8" s="56" t="s">
        <v>185</v>
      </c>
      <c r="I8" s="57" t="s">
        <v>44</v>
      </c>
      <c r="J8" s="58" t="s">
        <v>35</v>
      </c>
      <c r="K8" s="58" t="s">
        <v>39</v>
      </c>
      <c r="L8" s="59">
        <v>0.9</v>
      </c>
      <c r="M8" s="7" t="s">
        <v>28</v>
      </c>
      <c r="N8" s="7" t="s">
        <v>29</v>
      </c>
      <c r="O8" s="7" t="s">
        <v>30</v>
      </c>
      <c r="P8" s="7" t="s">
        <v>31</v>
      </c>
      <c r="Q8" s="248" t="s">
        <v>264</v>
      </c>
      <c r="R8" s="248" t="s">
        <v>264</v>
      </c>
      <c r="S8" s="249" t="s">
        <v>264</v>
      </c>
      <c r="T8" s="249" t="s">
        <v>264</v>
      </c>
      <c r="U8" s="249" t="s">
        <v>264</v>
      </c>
      <c r="V8" s="228" t="s">
        <v>265</v>
      </c>
      <c r="W8" s="197" t="s">
        <v>264</v>
      </c>
      <c r="X8" s="197" t="s">
        <v>300</v>
      </c>
    </row>
    <row r="9" spans="1:24" ht="138" customHeight="1">
      <c r="A9" s="51">
        <v>6</v>
      </c>
      <c r="B9" s="52" t="s">
        <v>40</v>
      </c>
      <c r="C9" s="53">
        <v>6.1</v>
      </c>
      <c r="D9" s="52" t="s">
        <v>41</v>
      </c>
      <c r="E9" s="54" t="s">
        <v>33</v>
      </c>
      <c r="F9" s="54" t="s">
        <v>34</v>
      </c>
      <c r="G9" s="55" t="s">
        <v>186</v>
      </c>
      <c r="H9" s="56" t="s">
        <v>165</v>
      </c>
      <c r="I9" s="57" t="s">
        <v>187</v>
      </c>
      <c r="J9" s="58" t="s">
        <v>35</v>
      </c>
      <c r="K9" s="58" t="s">
        <v>39</v>
      </c>
      <c r="L9" s="59">
        <v>1</v>
      </c>
      <c r="M9" s="7" t="s">
        <v>28</v>
      </c>
      <c r="N9" s="7" t="s">
        <v>29</v>
      </c>
      <c r="O9" s="7" t="s">
        <v>30</v>
      </c>
      <c r="P9" s="7" t="s">
        <v>31</v>
      </c>
      <c r="Q9" s="248">
        <v>0</v>
      </c>
      <c r="R9" s="248">
        <v>1</v>
      </c>
      <c r="S9" s="249">
        <f aca="true" t="shared" si="0" ref="S9:S47">+Q9/R9</f>
        <v>0</v>
      </c>
      <c r="T9" s="249">
        <f>+S9/L9</f>
        <v>0</v>
      </c>
      <c r="U9" s="250" t="str">
        <f aca="true" t="shared" si="1" ref="U9:U16">IF(S9&gt;=95%,$P$7,IF(S9&gt;=70%,$O$7,IF(S9&gt;=50%,$N$7,IF(S9&lt;50%,$M$7,"ojo"))))</f>
        <v>INSATISFACTORIO</v>
      </c>
      <c r="V9" s="228" t="s">
        <v>276</v>
      </c>
      <c r="W9" s="198" t="s">
        <v>303</v>
      </c>
      <c r="X9" s="197" t="s">
        <v>300</v>
      </c>
    </row>
    <row r="10" spans="1:24" ht="110.25" customHeight="1">
      <c r="A10" s="51">
        <v>3</v>
      </c>
      <c r="B10" s="52" t="s">
        <v>32</v>
      </c>
      <c r="C10" s="53">
        <v>3.5</v>
      </c>
      <c r="D10" s="52" t="s">
        <v>37</v>
      </c>
      <c r="E10" s="54" t="s">
        <v>33</v>
      </c>
      <c r="F10" s="54" t="s">
        <v>34</v>
      </c>
      <c r="G10" s="55" t="s">
        <v>38</v>
      </c>
      <c r="H10" s="56" t="s">
        <v>188</v>
      </c>
      <c r="I10" s="57" t="s">
        <v>191</v>
      </c>
      <c r="J10" s="58" t="s">
        <v>35</v>
      </c>
      <c r="K10" s="58" t="s">
        <v>36</v>
      </c>
      <c r="L10" s="59">
        <v>1</v>
      </c>
      <c r="M10" s="7" t="s">
        <v>28</v>
      </c>
      <c r="N10" s="7" t="s">
        <v>29</v>
      </c>
      <c r="O10" s="7" t="s">
        <v>30</v>
      </c>
      <c r="P10" s="7" t="s">
        <v>31</v>
      </c>
      <c r="Q10" s="248">
        <v>0.5</v>
      </c>
      <c r="R10" s="248">
        <v>1</v>
      </c>
      <c r="S10" s="249">
        <f t="shared" si="0"/>
        <v>0.5</v>
      </c>
      <c r="T10" s="249">
        <f>+S10/L10</f>
        <v>0.5</v>
      </c>
      <c r="U10" s="251" t="str">
        <f t="shared" si="1"/>
        <v>MINIMO</v>
      </c>
      <c r="V10" s="228" t="s">
        <v>261</v>
      </c>
      <c r="W10" s="198" t="s">
        <v>302</v>
      </c>
      <c r="X10" s="197" t="s">
        <v>300</v>
      </c>
    </row>
    <row r="11" spans="1:24" ht="101.25" customHeight="1">
      <c r="A11" s="51">
        <v>3</v>
      </c>
      <c r="B11" s="52" t="s">
        <v>32</v>
      </c>
      <c r="C11" s="53">
        <v>3.2</v>
      </c>
      <c r="D11" s="52" t="s">
        <v>189</v>
      </c>
      <c r="E11" s="54" t="s">
        <v>33</v>
      </c>
      <c r="F11" s="54" t="s">
        <v>34</v>
      </c>
      <c r="G11" s="55" t="s">
        <v>166</v>
      </c>
      <c r="H11" s="56" t="s">
        <v>184</v>
      </c>
      <c r="I11" s="57" t="s">
        <v>190</v>
      </c>
      <c r="J11" s="58" t="s">
        <v>35</v>
      </c>
      <c r="K11" s="58" t="s">
        <v>39</v>
      </c>
      <c r="L11" s="59">
        <v>0.95</v>
      </c>
      <c r="M11" s="7" t="s">
        <v>28</v>
      </c>
      <c r="N11" s="7" t="s">
        <v>29</v>
      </c>
      <c r="O11" s="7" t="s">
        <v>30</v>
      </c>
      <c r="P11" s="7" t="s">
        <v>31</v>
      </c>
      <c r="Q11" s="248">
        <v>8</v>
      </c>
      <c r="R11" s="248">
        <v>8</v>
      </c>
      <c r="S11" s="249">
        <f t="shared" si="0"/>
        <v>1</v>
      </c>
      <c r="T11" s="249">
        <f>+S11/L11</f>
        <v>1.0526315789473684</v>
      </c>
      <c r="U11" s="251" t="str">
        <f t="shared" si="1"/>
        <v>SATISFACTORIO</v>
      </c>
      <c r="V11" s="229" t="s">
        <v>266</v>
      </c>
      <c r="W11" s="198" t="s">
        <v>301</v>
      </c>
      <c r="X11" s="197" t="s">
        <v>300</v>
      </c>
    </row>
    <row r="12" spans="1:24" ht="134.25" customHeight="1">
      <c r="A12" s="137">
        <v>3</v>
      </c>
      <c r="B12" s="138" t="s">
        <v>32</v>
      </c>
      <c r="C12" s="137">
        <v>3.3</v>
      </c>
      <c r="D12" s="139" t="s">
        <v>48</v>
      </c>
      <c r="E12" s="139" t="s">
        <v>304</v>
      </c>
      <c r="F12" s="140" t="s">
        <v>42</v>
      </c>
      <c r="G12" s="141" t="s">
        <v>45</v>
      </c>
      <c r="H12" s="142" t="s">
        <v>214</v>
      </c>
      <c r="I12" s="143" t="s">
        <v>215</v>
      </c>
      <c r="J12" s="144" t="s">
        <v>35</v>
      </c>
      <c r="K12" s="144" t="s">
        <v>36</v>
      </c>
      <c r="L12" s="145" t="s">
        <v>204</v>
      </c>
      <c r="M12" s="146" t="s">
        <v>28</v>
      </c>
      <c r="N12" s="146" t="s">
        <v>29</v>
      </c>
      <c r="O12" s="146" t="s">
        <v>30</v>
      </c>
      <c r="P12" s="146" t="s">
        <v>31</v>
      </c>
      <c r="Q12" s="252">
        <v>84</v>
      </c>
      <c r="R12" s="252">
        <v>125</v>
      </c>
      <c r="S12" s="253">
        <f t="shared" si="0"/>
        <v>0.672</v>
      </c>
      <c r="T12" s="253">
        <f>+S12/L12</f>
        <v>0.9600000000000001</v>
      </c>
      <c r="U12" s="254" t="str">
        <f t="shared" si="1"/>
        <v>MINIMO</v>
      </c>
      <c r="V12" s="230" t="s">
        <v>271</v>
      </c>
      <c r="W12" s="199" t="s">
        <v>311</v>
      </c>
      <c r="X12" s="200" t="s">
        <v>309</v>
      </c>
    </row>
    <row r="13" spans="1:24" ht="102" customHeight="1">
      <c r="A13" s="147">
        <v>3</v>
      </c>
      <c r="B13" s="139" t="s">
        <v>32</v>
      </c>
      <c r="C13" s="137">
        <v>3.3</v>
      </c>
      <c r="D13" s="139" t="s">
        <v>48</v>
      </c>
      <c r="E13" s="139" t="s">
        <v>304</v>
      </c>
      <c r="F13" s="140" t="s">
        <v>42</v>
      </c>
      <c r="G13" s="148" t="s">
        <v>49</v>
      </c>
      <c r="H13" s="142" t="s">
        <v>216</v>
      </c>
      <c r="I13" s="143" t="s">
        <v>215</v>
      </c>
      <c r="J13" s="144" t="s">
        <v>35</v>
      </c>
      <c r="K13" s="149" t="s">
        <v>36</v>
      </c>
      <c r="L13" s="145" t="s">
        <v>204</v>
      </c>
      <c r="M13" s="146" t="s">
        <v>28</v>
      </c>
      <c r="N13" s="146" t="s">
        <v>29</v>
      </c>
      <c r="O13" s="146" t="s">
        <v>30</v>
      </c>
      <c r="P13" s="146" t="s">
        <v>31</v>
      </c>
      <c r="Q13" s="252">
        <v>3503</v>
      </c>
      <c r="R13" s="252">
        <v>3791</v>
      </c>
      <c r="S13" s="253">
        <f t="shared" si="0"/>
        <v>0.9240305987865999</v>
      </c>
      <c r="T13" s="253">
        <f aca="true" t="shared" si="2" ref="T13:T18">+S13/L13</f>
        <v>1.3200437125522857</v>
      </c>
      <c r="U13" s="254" t="str">
        <f t="shared" si="1"/>
        <v>ACEPTABLE</v>
      </c>
      <c r="V13" s="230" t="s">
        <v>270</v>
      </c>
      <c r="W13" s="199" t="s">
        <v>312</v>
      </c>
      <c r="X13" s="200" t="s">
        <v>309</v>
      </c>
    </row>
    <row r="14" spans="1:24" ht="110.25" customHeight="1">
      <c r="A14" s="147">
        <v>2</v>
      </c>
      <c r="B14" s="139" t="s">
        <v>57</v>
      </c>
      <c r="C14" s="137">
        <v>2.1</v>
      </c>
      <c r="D14" s="139" t="s">
        <v>58</v>
      </c>
      <c r="E14" s="139" t="s">
        <v>304</v>
      </c>
      <c r="F14" s="150" t="s">
        <v>54</v>
      </c>
      <c r="G14" s="148" t="s">
        <v>206</v>
      </c>
      <c r="H14" s="151" t="s">
        <v>209</v>
      </c>
      <c r="I14" s="152" t="s">
        <v>217</v>
      </c>
      <c r="J14" s="149" t="s">
        <v>35</v>
      </c>
      <c r="K14" s="149" t="s">
        <v>36</v>
      </c>
      <c r="L14" s="145" t="s">
        <v>47</v>
      </c>
      <c r="M14" s="146" t="s">
        <v>28</v>
      </c>
      <c r="N14" s="146" t="s">
        <v>207</v>
      </c>
      <c r="O14" s="146" t="s">
        <v>30</v>
      </c>
      <c r="P14" s="146" t="s">
        <v>31</v>
      </c>
      <c r="Q14" s="252">
        <v>2576</v>
      </c>
      <c r="R14" s="252">
        <v>2734</v>
      </c>
      <c r="S14" s="253">
        <f t="shared" si="0"/>
        <v>0.9422092172640819</v>
      </c>
      <c r="T14" s="253">
        <f t="shared" si="2"/>
        <v>0.9917991760674547</v>
      </c>
      <c r="U14" s="254" t="str">
        <f t="shared" si="1"/>
        <v>ACEPTABLE</v>
      </c>
      <c r="V14" s="230" t="s">
        <v>275</v>
      </c>
      <c r="W14" s="199" t="s">
        <v>313</v>
      </c>
      <c r="X14" s="200" t="s">
        <v>309</v>
      </c>
    </row>
    <row r="15" spans="1:24" ht="110.25" customHeight="1">
      <c r="A15" s="147">
        <v>3</v>
      </c>
      <c r="B15" s="139" t="s">
        <v>32</v>
      </c>
      <c r="C15" s="137">
        <v>3.3</v>
      </c>
      <c r="D15" s="139" t="s">
        <v>48</v>
      </c>
      <c r="E15" s="139" t="s">
        <v>304</v>
      </c>
      <c r="F15" s="150" t="s">
        <v>54</v>
      </c>
      <c r="G15" s="148" t="s">
        <v>208</v>
      </c>
      <c r="H15" s="151" t="s">
        <v>218</v>
      </c>
      <c r="I15" s="152" t="s">
        <v>219</v>
      </c>
      <c r="J15" s="149" t="s">
        <v>205</v>
      </c>
      <c r="K15" s="149" t="s">
        <v>36</v>
      </c>
      <c r="L15" s="145" t="s">
        <v>47</v>
      </c>
      <c r="M15" s="146" t="s">
        <v>231</v>
      </c>
      <c r="N15" s="146" t="s">
        <v>232</v>
      </c>
      <c r="O15" s="146" t="s">
        <v>233</v>
      </c>
      <c r="P15" s="146" t="s">
        <v>234</v>
      </c>
      <c r="Q15" s="255">
        <v>0</v>
      </c>
      <c r="R15" s="252">
        <v>2734</v>
      </c>
      <c r="S15" s="253">
        <f t="shared" si="0"/>
        <v>0</v>
      </c>
      <c r="T15" s="253">
        <f t="shared" si="2"/>
        <v>0</v>
      </c>
      <c r="U15" s="256" t="str">
        <f t="shared" si="1"/>
        <v>INSATISFACTORIO</v>
      </c>
      <c r="V15" s="231" t="s">
        <v>297</v>
      </c>
      <c r="W15" s="199" t="s">
        <v>314</v>
      </c>
      <c r="X15" s="200" t="s">
        <v>309</v>
      </c>
    </row>
    <row r="16" spans="1:24" ht="127.5" customHeight="1">
      <c r="A16" s="60">
        <v>1</v>
      </c>
      <c r="B16" s="61" t="s">
        <v>51</v>
      </c>
      <c r="C16" s="62">
        <v>1.1</v>
      </c>
      <c r="D16" s="63" t="s">
        <v>52</v>
      </c>
      <c r="E16" s="61" t="s">
        <v>53</v>
      </c>
      <c r="F16" s="64" t="s">
        <v>34</v>
      </c>
      <c r="G16" s="65" t="s">
        <v>55</v>
      </c>
      <c r="H16" s="66" t="s">
        <v>144</v>
      </c>
      <c r="I16" s="67" t="s">
        <v>162</v>
      </c>
      <c r="J16" s="68" t="s">
        <v>35</v>
      </c>
      <c r="K16" s="68" t="s">
        <v>36</v>
      </c>
      <c r="L16" s="69" t="s">
        <v>47</v>
      </c>
      <c r="M16" s="16" t="s">
        <v>28</v>
      </c>
      <c r="N16" s="16" t="s">
        <v>29</v>
      </c>
      <c r="O16" s="16" t="s">
        <v>30</v>
      </c>
      <c r="P16" s="16" t="s">
        <v>31</v>
      </c>
      <c r="Q16" s="257">
        <v>16</v>
      </c>
      <c r="R16" s="257">
        <v>16</v>
      </c>
      <c r="S16" s="258">
        <f t="shared" si="0"/>
        <v>1</v>
      </c>
      <c r="T16" s="258">
        <f t="shared" si="2"/>
        <v>1.0526315789473684</v>
      </c>
      <c r="U16" s="259" t="str">
        <f t="shared" si="1"/>
        <v>SATISFACTORIO</v>
      </c>
      <c r="V16" s="125" t="s">
        <v>272</v>
      </c>
      <c r="W16" s="201" t="s">
        <v>310</v>
      </c>
      <c r="X16" s="202" t="s">
        <v>309</v>
      </c>
    </row>
    <row r="17" spans="1:24" ht="214.5" customHeight="1">
      <c r="A17" s="70">
        <v>1</v>
      </c>
      <c r="B17" s="61" t="s">
        <v>51</v>
      </c>
      <c r="C17" s="70">
        <v>1.1</v>
      </c>
      <c r="D17" s="61" t="s">
        <v>52</v>
      </c>
      <c r="E17" s="61" t="s">
        <v>53</v>
      </c>
      <c r="F17" s="64" t="s">
        <v>34</v>
      </c>
      <c r="G17" s="71" t="s">
        <v>161</v>
      </c>
      <c r="H17" s="72" t="s">
        <v>145</v>
      </c>
      <c r="I17" s="67" t="s">
        <v>146</v>
      </c>
      <c r="J17" s="67" t="s">
        <v>35</v>
      </c>
      <c r="K17" s="68" t="s">
        <v>36</v>
      </c>
      <c r="L17" s="73">
        <v>1</v>
      </c>
      <c r="M17" s="16" t="s">
        <v>28</v>
      </c>
      <c r="N17" s="16" t="s">
        <v>29</v>
      </c>
      <c r="O17" s="16" t="s">
        <v>30</v>
      </c>
      <c r="P17" s="16" t="s">
        <v>31</v>
      </c>
      <c r="Q17" s="260">
        <v>964</v>
      </c>
      <c r="R17" s="260">
        <v>964</v>
      </c>
      <c r="S17" s="258">
        <f t="shared" si="0"/>
        <v>1</v>
      </c>
      <c r="T17" s="258">
        <f t="shared" si="2"/>
        <v>1</v>
      </c>
      <c r="U17" s="259" t="str">
        <f aca="true" t="shared" si="3" ref="U17:U47">IF(S17&gt;=95%,$P$7,IF(S17&gt;=70%,$O$7,IF(S17&gt;=50%,$N$7,IF(S17&lt;50%,$M$7,"ojo"))))</f>
        <v>SATISFACTORIO</v>
      </c>
      <c r="V17" s="125" t="s">
        <v>268</v>
      </c>
      <c r="W17" s="201" t="s">
        <v>315</v>
      </c>
      <c r="X17" s="202" t="s">
        <v>309</v>
      </c>
    </row>
    <row r="18" spans="1:24" ht="165.75" customHeight="1">
      <c r="A18" s="74">
        <v>2</v>
      </c>
      <c r="B18" s="75" t="s">
        <v>57</v>
      </c>
      <c r="C18" s="74">
        <v>2.1</v>
      </c>
      <c r="D18" s="75" t="s">
        <v>58</v>
      </c>
      <c r="E18" s="75" t="s">
        <v>59</v>
      </c>
      <c r="F18" s="76" t="s">
        <v>54</v>
      </c>
      <c r="G18" s="77" t="s">
        <v>60</v>
      </c>
      <c r="H18" s="78" t="s">
        <v>173</v>
      </c>
      <c r="I18" s="79" t="s">
        <v>174</v>
      </c>
      <c r="J18" s="80" t="s">
        <v>56</v>
      </c>
      <c r="K18" s="80" t="s">
        <v>36</v>
      </c>
      <c r="L18" s="81">
        <v>0.95</v>
      </c>
      <c r="M18" s="17" t="s">
        <v>28</v>
      </c>
      <c r="N18" s="17" t="s">
        <v>29</v>
      </c>
      <c r="O18" s="17" t="s">
        <v>30</v>
      </c>
      <c r="P18" s="17" t="s">
        <v>31</v>
      </c>
      <c r="Q18" s="261">
        <v>0.91</v>
      </c>
      <c r="R18" s="261">
        <v>1</v>
      </c>
      <c r="S18" s="262">
        <f t="shared" si="0"/>
        <v>0.91</v>
      </c>
      <c r="T18" s="262">
        <f t="shared" si="2"/>
        <v>0.9578947368421054</v>
      </c>
      <c r="U18" s="259" t="str">
        <f t="shared" si="3"/>
        <v>ACEPTABLE</v>
      </c>
      <c r="V18" s="232" t="s">
        <v>326</v>
      </c>
      <c r="W18" s="203" t="s">
        <v>329</v>
      </c>
      <c r="X18" s="204" t="s">
        <v>327</v>
      </c>
    </row>
    <row r="19" spans="1:24" ht="132.75" customHeight="1">
      <c r="A19" s="74">
        <v>2</v>
      </c>
      <c r="B19" s="75" t="s">
        <v>57</v>
      </c>
      <c r="C19" s="74">
        <v>2.2</v>
      </c>
      <c r="D19" s="75" t="s">
        <v>61</v>
      </c>
      <c r="E19" s="75" t="s">
        <v>59</v>
      </c>
      <c r="F19" s="76" t="s">
        <v>34</v>
      </c>
      <c r="G19" s="77" t="s">
        <v>62</v>
      </c>
      <c r="H19" s="78" t="s">
        <v>175</v>
      </c>
      <c r="I19" s="79" t="s">
        <v>176</v>
      </c>
      <c r="J19" s="80" t="s">
        <v>56</v>
      </c>
      <c r="K19" s="80" t="s">
        <v>36</v>
      </c>
      <c r="L19" s="81">
        <v>0.95</v>
      </c>
      <c r="M19" s="17" t="s">
        <v>28</v>
      </c>
      <c r="N19" s="17" t="s">
        <v>29</v>
      </c>
      <c r="O19" s="17" t="s">
        <v>30</v>
      </c>
      <c r="P19" s="17" t="s">
        <v>31</v>
      </c>
      <c r="Q19" s="261">
        <v>1</v>
      </c>
      <c r="R19" s="261">
        <v>1</v>
      </c>
      <c r="S19" s="262">
        <f t="shared" si="0"/>
        <v>1</v>
      </c>
      <c r="T19" s="262">
        <f>+S19/L19</f>
        <v>1.0526315789473684</v>
      </c>
      <c r="U19" s="259" t="str">
        <f t="shared" si="3"/>
        <v>SATISFACTORIO</v>
      </c>
      <c r="V19" s="232" t="s">
        <v>328</v>
      </c>
      <c r="W19" s="203" t="s">
        <v>330</v>
      </c>
      <c r="X19" s="204" t="s">
        <v>327</v>
      </c>
    </row>
    <row r="20" spans="1:24" ht="149.25" customHeight="1">
      <c r="A20" s="82">
        <v>5</v>
      </c>
      <c r="B20" s="83" t="s">
        <v>63</v>
      </c>
      <c r="C20" s="82" t="s">
        <v>64</v>
      </c>
      <c r="D20" s="84" t="s">
        <v>65</v>
      </c>
      <c r="E20" s="83" t="s">
        <v>66</v>
      </c>
      <c r="F20" s="84" t="s">
        <v>67</v>
      </c>
      <c r="G20" s="84" t="s">
        <v>68</v>
      </c>
      <c r="H20" s="85" t="s">
        <v>69</v>
      </c>
      <c r="I20" s="84" t="s">
        <v>157</v>
      </c>
      <c r="J20" s="86" t="s">
        <v>70</v>
      </c>
      <c r="K20" s="86" t="s">
        <v>71</v>
      </c>
      <c r="L20" s="87">
        <v>0.95</v>
      </c>
      <c r="M20" s="18" t="s">
        <v>28</v>
      </c>
      <c r="N20" s="18" t="s">
        <v>29</v>
      </c>
      <c r="O20" s="18" t="s">
        <v>30</v>
      </c>
      <c r="P20" s="18" t="s">
        <v>31</v>
      </c>
      <c r="Q20" s="263">
        <v>0</v>
      </c>
      <c r="R20" s="263">
        <v>33</v>
      </c>
      <c r="S20" s="264">
        <f t="shared" si="0"/>
        <v>0</v>
      </c>
      <c r="T20" s="264">
        <f>+S20/L20</f>
        <v>0</v>
      </c>
      <c r="U20" s="265" t="str">
        <f t="shared" si="3"/>
        <v>INSATISFACTORIO</v>
      </c>
      <c r="V20" s="233" t="s">
        <v>287</v>
      </c>
      <c r="W20" s="205" t="s">
        <v>334</v>
      </c>
      <c r="X20" s="206" t="s">
        <v>327</v>
      </c>
    </row>
    <row r="21" spans="1:24" ht="186" customHeight="1">
      <c r="A21" s="33">
        <v>3</v>
      </c>
      <c r="B21" s="88" t="s">
        <v>32</v>
      </c>
      <c r="C21" s="33">
        <v>3.7</v>
      </c>
      <c r="D21" s="89" t="s">
        <v>72</v>
      </c>
      <c r="E21" s="90" t="s">
        <v>73</v>
      </c>
      <c r="F21" s="33" t="s">
        <v>34</v>
      </c>
      <c r="G21" s="33" t="s">
        <v>74</v>
      </c>
      <c r="H21" s="34" t="s">
        <v>75</v>
      </c>
      <c r="I21" s="91" t="s">
        <v>76</v>
      </c>
      <c r="J21" s="9" t="s">
        <v>70</v>
      </c>
      <c r="K21" s="9" t="s">
        <v>46</v>
      </c>
      <c r="L21" s="36">
        <v>1</v>
      </c>
      <c r="M21" s="19" t="s">
        <v>28</v>
      </c>
      <c r="N21" s="19" t="s">
        <v>29</v>
      </c>
      <c r="O21" s="19" t="s">
        <v>30</v>
      </c>
      <c r="P21" s="19" t="s">
        <v>31</v>
      </c>
      <c r="Q21" s="266">
        <v>140</v>
      </c>
      <c r="R21" s="266">
        <v>140</v>
      </c>
      <c r="S21" s="267">
        <f t="shared" si="0"/>
        <v>1</v>
      </c>
      <c r="T21" s="267">
        <f>+S21/L21</f>
        <v>1</v>
      </c>
      <c r="U21" s="259" t="str">
        <f t="shared" si="3"/>
        <v>SATISFACTORIO</v>
      </c>
      <c r="V21" s="207" t="s">
        <v>291</v>
      </c>
      <c r="W21" s="207" t="s">
        <v>319</v>
      </c>
      <c r="X21" s="208" t="s">
        <v>309</v>
      </c>
    </row>
    <row r="22" spans="1:24" ht="177" customHeight="1">
      <c r="A22" s="33">
        <v>5</v>
      </c>
      <c r="B22" s="88" t="s">
        <v>77</v>
      </c>
      <c r="C22" s="33">
        <v>5.4</v>
      </c>
      <c r="D22" s="89" t="s">
        <v>78</v>
      </c>
      <c r="E22" s="90" t="s">
        <v>73</v>
      </c>
      <c r="F22" s="33" t="s">
        <v>34</v>
      </c>
      <c r="G22" s="33" t="s">
        <v>79</v>
      </c>
      <c r="H22" s="92" t="s">
        <v>80</v>
      </c>
      <c r="I22" s="91" t="s">
        <v>81</v>
      </c>
      <c r="J22" s="9" t="s">
        <v>70</v>
      </c>
      <c r="K22" s="9" t="s">
        <v>46</v>
      </c>
      <c r="L22" s="36">
        <v>1</v>
      </c>
      <c r="M22" s="19" t="s">
        <v>28</v>
      </c>
      <c r="N22" s="19" t="s">
        <v>29</v>
      </c>
      <c r="O22" s="19" t="s">
        <v>30</v>
      </c>
      <c r="P22" s="19" t="s">
        <v>31</v>
      </c>
      <c r="Q22" s="266">
        <v>28</v>
      </c>
      <c r="R22" s="266">
        <v>28</v>
      </c>
      <c r="S22" s="267">
        <f t="shared" si="0"/>
        <v>1</v>
      </c>
      <c r="T22" s="267">
        <f>+S22/L22</f>
        <v>1</v>
      </c>
      <c r="U22" s="259" t="str">
        <f t="shared" si="3"/>
        <v>SATISFACTORIO</v>
      </c>
      <c r="V22" s="234" t="s">
        <v>292</v>
      </c>
      <c r="W22" s="207" t="s">
        <v>322</v>
      </c>
      <c r="X22" s="208" t="s">
        <v>320</v>
      </c>
    </row>
    <row r="23" spans="1:24" s="26" customFormat="1" ht="243" customHeight="1">
      <c r="A23" s="93">
        <v>5</v>
      </c>
      <c r="B23" s="88" t="s">
        <v>82</v>
      </c>
      <c r="C23" s="33">
        <v>5.5</v>
      </c>
      <c r="D23" s="89" t="s">
        <v>83</v>
      </c>
      <c r="E23" s="88" t="s">
        <v>73</v>
      </c>
      <c r="F23" s="33" t="s">
        <v>34</v>
      </c>
      <c r="G23" s="33" t="s">
        <v>93</v>
      </c>
      <c r="H23" s="34" t="s">
        <v>94</v>
      </c>
      <c r="I23" s="91" t="s">
        <v>95</v>
      </c>
      <c r="J23" s="9" t="s">
        <v>70</v>
      </c>
      <c r="K23" s="9" t="s">
        <v>46</v>
      </c>
      <c r="L23" s="36">
        <v>1</v>
      </c>
      <c r="M23" s="19" t="s">
        <v>28</v>
      </c>
      <c r="N23" s="19" t="s">
        <v>29</v>
      </c>
      <c r="O23" s="19" t="s">
        <v>30</v>
      </c>
      <c r="P23" s="19" t="s">
        <v>31</v>
      </c>
      <c r="Q23" s="268">
        <v>495</v>
      </c>
      <c r="R23" s="268">
        <v>495</v>
      </c>
      <c r="S23" s="267">
        <f t="shared" si="0"/>
        <v>1</v>
      </c>
      <c r="T23" s="267">
        <f>+S23/L23</f>
        <v>1</v>
      </c>
      <c r="U23" s="259" t="str">
        <f t="shared" si="3"/>
        <v>SATISFACTORIO</v>
      </c>
      <c r="V23" s="221" t="s">
        <v>293</v>
      </c>
      <c r="W23" s="207" t="s">
        <v>321</v>
      </c>
      <c r="X23" s="208" t="s">
        <v>320</v>
      </c>
    </row>
    <row r="24" spans="1:24" s="45" customFormat="1" ht="186" customHeight="1">
      <c r="A24" s="129">
        <v>5</v>
      </c>
      <c r="B24" s="130" t="s">
        <v>82</v>
      </c>
      <c r="C24" s="129">
        <v>5.2</v>
      </c>
      <c r="D24" s="131" t="s">
        <v>84</v>
      </c>
      <c r="E24" s="130" t="s">
        <v>85</v>
      </c>
      <c r="F24" s="129" t="s">
        <v>54</v>
      </c>
      <c r="G24" s="129" t="s">
        <v>90</v>
      </c>
      <c r="H24" s="132" t="s">
        <v>192</v>
      </c>
      <c r="I24" s="133" t="s">
        <v>193</v>
      </c>
      <c r="J24" s="134" t="s">
        <v>194</v>
      </c>
      <c r="K24" s="134" t="s">
        <v>36</v>
      </c>
      <c r="L24" s="135" t="s">
        <v>195</v>
      </c>
      <c r="M24" s="136" t="s">
        <v>199</v>
      </c>
      <c r="N24" s="136" t="s">
        <v>198</v>
      </c>
      <c r="O24" s="136" t="s">
        <v>197</v>
      </c>
      <c r="P24" s="136" t="s">
        <v>196</v>
      </c>
      <c r="Q24" s="269">
        <v>7</v>
      </c>
      <c r="R24" s="247">
        <v>7</v>
      </c>
      <c r="S24" s="270">
        <f t="shared" si="0"/>
        <v>1</v>
      </c>
      <c r="T24" s="270">
        <v>1</v>
      </c>
      <c r="U24" s="269" t="str">
        <f t="shared" si="3"/>
        <v>SATISFACTORIO</v>
      </c>
      <c r="V24" s="235" t="s">
        <v>295</v>
      </c>
      <c r="W24" s="209" t="s">
        <v>331</v>
      </c>
      <c r="X24" s="210" t="s">
        <v>327</v>
      </c>
    </row>
    <row r="25" spans="1:24" s="45" customFormat="1" ht="159.75" customHeight="1">
      <c r="A25" s="129">
        <v>3</v>
      </c>
      <c r="B25" s="130" t="s">
        <v>32</v>
      </c>
      <c r="C25" s="129">
        <v>3.11</v>
      </c>
      <c r="D25" s="131" t="s">
        <v>86</v>
      </c>
      <c r="E25" s="130" t="s">
        <v>85</v>
      </c>
      <c r="F25" s="129" t="s">
        <v>34</v>
      </c>
      <c r="G25" s="129" t="s">
        <v>87</v>
      </c>
      <c r="H25" s="132" t="s">
        <v>183</v>
      </c>
      <c r="I25" s="133" t="s">
        <v>160</v>
      </c>
      <c r="J25" s="134" t="s">
        <v>70</v>
      </c>
      <c r="K25" s="134" t="s">
        <v>88</v>
      </c>
      <c r="L25" s="135">
        <v>1</v>
      </c>
      <c r="M25" s="136" t="s">
        <v>28</v>
      </c>
      <c r="N25" s="136" t="s">
        <v>29</v>
      </c>
      <c r="O25" s="136" t="s">
        <v>30</v>
      </c>
      <c r="P25" s="136" t="s">
        <v>31</v>
      </c>
      <c r="Q25" s="247">
        <v>21</v>
      </c>
      <c r="R25" s="247">
        <v>29</v>
      </c>
      <c r="S25" s="270">
        <f t="shared" si="0"/>
        <v>0.7241379310344828</v>
      </c>
      <c r="T25" s="271">
        <f>S25/L25</f>
        <v>0.7241379310344828</v>
      </c>
      <c r="U25" s="290" t="str">
        <f t="shared" si="3"/>
        <v>ACEPTABLE</v>
      </c>
      <c r="V25" s="235" t="s">
        <v>296</v>
      </c>
      <c r="W25" s="209" t="s">
        <v>332</v>
      </c>
      <c r="X25" s="210" t="s">
        <v>327</v>
      </c>
    </row>
    <row r="26" spans="1:24" s="45" customFormat="1" ht="134.25" customHeight="1">
      <c r="A26" s="129">
        <v>6</v>
      </c>
      <c r="B26" s="130" t="s">
        <v>40</v>
      </c>
      <c r="C26" s="129">
        <v>6.2</v>
      </c>
      <c r="D26" s="131" t="s">
        <v>258</v>
      </c>
      <c r="E26" s="130" t="s">
        <v>89</v>
      </c>
      <c r="F26" s="129" t="s">
        <v>34</v>
      </c>
      <c r="G26" s="129" t="s">
        <v>90</v>
      </c>
      <c r="H26" s="132" t="s">
        <v>91</v>
      </c>
      <c r="I26" s="133" t="s">
        <v>92</v>
      </c>
      <c r="J26" s="134" t="s">
        <v>56</v>
      </c>
      <c r="K26" s="134" t="s">
        <v>36</v>
      </c>
      <c r="L26" s="135" t="s">
        <v>50</v>
      </c>
      <c r="M26" s="136" t="s">
        <v>28</v>
      </c>
      <c r="N26" s="136" t="s">
        <v>29</v>
      </c>
      <c r="O26" s="136" t="s">
        <v>30</v>
      </c>
      <c r="P26" s="136" t="s">
        <v>31</v>
      </c>
      <c r="Q26" s="247">
        <v>21</v>
      </c>
      <c r="R26" s="247">
        <v>21</v>
      </c>
      <c r="S26" s="270">
        <f t="shared" si="0"/>
        <v>1</v>
      </c>
      <c r="T26" s="270">
        <f>+S26/L26</f>
        <v>1</v>
      </c>
      <c r="U26" s="290" t="str">
        <f t="shared" si="3"/>
        <v>SATISFACTORIO</v>
      </c>
      <c r="V26" s="235" t="s">
        <v>283</v>
      </c>
      <c r="W26" s="209" t="s">
        <v>333</v>
      </c>
      <c r="X26" s="210" t="s">
        <v>327</v>
      </c>
    </row>
    <row r="27" spans="1:24" ht="134.25" customHeight="1">
      <c r="A27" s="94">
        <v>3</v>
      </c>
      <c r="B27" s="95" t="s">
        <v>32</v>
      </c>
      <c r="C27" s="94">
        <v>3.7</v>
      </c>
      <c r="D27" s="95" t="s">
        <v>72</v>
      </c>
      <c r="E27" s="95" t="s">
        <v>96</v>
      </c>
      <c r="F27" s="94" t="s">
        <v>34</v>
      </c>
      <c r="G27" s="94" t="s">
        <v>97</v>
      </c>
      <c r="H27" s="96" t="s">
        <v>98</v>
      </c>
      <c r="I27" s="128" t="s">
        <v>306</v>
      </c>
      <c r="J27" s="95" t="s">
        <v>35</v>
      </c>
      <c r="K27" s="95" t="s">
        <v>36</v>
      </c>
      <c r="L27" s="98">
        <v>1</v>
      </c>
      <c r="M27" s="21" t="s">
        <v>28</v>
      </c>
      <c r="N27" s="21" t="s">
        <v>29</v>
      </c>
      <c r="O27" s="21" t="s">
        <v>30</v>
      </c>
      <c r="P27" s="21" t="s">
        <v>31</v>
      </c>
      <c r="Q27" s="272">
        <v>23</v>
      </c>
      <c r="R27" s="272">
        <v>23</v>
      </c>
      <c r="S27" s="273">
        <f t="shared" si="0"/>
        <v>1</v>
      </c>
      <c r="T27" s="273">
        <f aca="true" t="shared" si="4" ref="T27:T47">+S27/L27</f>
        <v>1</v>
      </c>
      <c r="U27" s="259" t="str">
        <f t="shared" si="3"/>
        <v>SATISFACTORIO</v>
      </c>
      <c r="V27" s="236" t="s">
        <v>284</v>
      </c>
      <c r="W27" s="211" t="s">
        <v>307</v>
      </c>
      <c r="X27" s="212" t="s">
        <v>300</v>
      </c>
    </row>
    <row r="28" spans="1:24" ht="230.25" customHeight="1">
      <c r="A28" s="95">
        <v>3</v>
      </c>
      <c r="B28" s="95" t="s">
        <v>32</v>
      </c>
      <c r="C28" s="94">
        <v>3.7</v>
      </c>
      <c r="D28" s="95" t="s">
        <v>72</v>
      </c>
      <c r="E28" s="95" t="s">
        <v>96</v>
      </c>
      <c r="F28" s="94" t="s">
        <v>34</v>
      </c>
      <c r="G28" s="94" t="s">
        <v>99</v>
      </c>
      <c r="H28" s="96" t="s">
        <v>100</v>
      </c>
      <c r="I28" s="97" t="s">
        <v>101</v>
      </c>
      <c r="J28" s="95" t="s">
        <v>35</v>
      </c>
      <c r="K28" s="95" t="s">
        <v>36</v>
      </c>
      <c r="L28" s="98">
        <v>1</v>
      </c>
      <c r="M28" s="21" t="s">
        <v>28</v>
      </c>
      <c r="N28" s="21" t="s">
        <v>29</v>
      </c>
      <c r="O28" s="21" t="s">
        <v>30</v>
      </c>
      <c r="P28" s="21" t="s">
        <v>31</v>
      </c>
      <c r="Q28" s="272">
        <v>1</v>
      </c>
      <c r="R28" s="272">
        <v>1</v>
      </c>
      <c r="S28" s="273">
        <f t="shared" si="0"/>
        <v>1</v>
      </c>
      <c r="T28" s="273">
        <f t="shared" si="4"/>
        <v>1</v>
      </c>
      <c r="U28" s="259" t="str">
        <f t="shared" si="3"/>
        <v>SATISFACTORIO</v>
      </c>
      <c r="V28" s="236" t="s">
        <v>285</v>
      </c>
      <c r="W28" s="213" t="s">
        <v>308</v>
      </c>
      <c r="X28" s="212" t="s">
        <v>300</v>
      </c>
    </row>
    <row r="29" spans="1:24" ht="199.5" customHeight="1">
      <c r="A29" s="94">
        <v>3</v>
      </c>
      <c r="B29" s="95" t="s">
        <v>32</v>
      </c>
      <c r="C29" s="94">
        <v>3.9</v>
      </c>
      <c r="D29" s="95" t="s">
        <v>102</v>
      </c>
      <c r="E29" s="95" t="s">
        <v>96</v>
      </c>
      <c r="F29" s="94" t="s">
        <v>34</v>
      </c>
      <c r="G29" s="94" t="s">
        <v>103</v>
      </c>
      <c r="H29" s="96" t="s">
        <v>104</v>
      </c>
      <c r="I29" s="97" t="s">
        <v>105</v>
      </c>
      <c r="J29" s="95" t="s">
        <v>35</v>
      </c>
      <c r="K29" s="95" t="s">
        <v>36</v>
      </c>
      <c r="L29" s="98">
        <v>1</v>
      </c>
      <c r="M29" s="21" t="s">
        <v>28</v>
      </c>
      <c r="N29" s="21" t="s">
        <v>29</v>
      </c>
      <c r="O29" s="21" t="s">
        <v>30</v>
      </c>
      <c r="P29" s="21" t="s">
        <v>31</v>
      </c>
      <c r="Q29" s="274">
        <v>2</v>
      </c>
      <c r="R29" s="274">
        <v>2</v>
      </c>
      <c r="S29" s="273">
        <f t="shared" si="0"/>
        <v>1</v>
      </c>
      <c r="T29" s="273">
        <f t="shared" si="4"/>
        <v>1</v>
      </c>
      <c r="U29" s="259" t="str">
        <f t="shared" si="3"/>
        <v>SATISFACTORIO</v>
      </c>
      <c r="V29" s="236" t="s">
        <v>286</v>
      </c>
      <c r="W29" s="213" t="s">
        <v>335</v>
      </c>
      <c r="X29" s="212" t="s">
        <v>300</v>
      </c>
    </row>
    <row r="30" spans="1:24" ht="112.5" customHeight="1">
      <c r="A30" s="99">
        <v>5</v>
      </c>
      <c r="B30" s="100" t="s">
        <v>63</v>
      </c>
      <c r="C30" s="100" t="s">
        <v>106</v>
      </c>
      <c r="D30" s="100" t="s">
        <v>107</v>
      </c>
      <c r="E30" s="100" t="s">
        <v>108</v>
      </c>
      <c r="F30" s="100" t="s">
        <v>42</v>
      </c>
      <c r="G30" s="100" t="s">
        <v>109</v>
      </c>
      <c r="H30" s="101" t="s">
        <v>148</v>
      </c>
      <c r="I30" s="102" t="s">
        <v>158</v>
      </c>
      <c r="J30" s="100" t="s">
        <v>35</v>
      </c>
      <c r="K30" s="100" t="s">
        <v>39</v>
      </c>
      <c r="L30" s="103">
        <v>1</v>
      </c>
      <c r="M30" s="8" t="s">
        <v>28</v>
      </c>
      <c r="N30" s="8" t="s">
        <v>29</v>
      </c>
      <c r="O30" s="8" t="s">
        <v>30</v>
      </c>
      <c r="P30" s="8" t="s">
        <v>31</v>
      </c>
      <c r="Q30" s="275" t="s">
        <v>264</v>
      </c>
      <c r="R30" s="275" t="s">
        <v>264</v>
      </c>
      <c r="S30" s="275" t="s">
        <v>264</v>
      </c>
      <c r="T30" s="275" t="s">
        <v>264</v>
      </c>
      <c r="U30" s="275" t="s">
        <v>264</v>
      </c>
      <c r="V30" s="237" t="s">
        <v>281</v>
      </c>
      <c r="W30" s="214" t="s">
        <v>298</v>
      </c>
      <c r="X30" s="215" t="s">
        <v>337</v>
      </c>
    </row>
    <row r="31" spans="1:24" ht="108" customHeight="1">
      <c r="A31" s="99">
        <v>5</v>
      </c>
      <c r="B31" s="100" t="s">
        <v>63</v>
      </c>
      <c r="C31" s="100" t="s">
        <v>106</v>
      </c>
      <c r="D31" s="100" t="s">
        <v>107</v>
      </c>
      <c r="E31" s="100" t="s">
        <v>108</v>
      </c>
      <c r="F31" s="100" t="s">
        <v>42</v>
      </c>
      <c r="G31" s="100" t="s">
        <v>110</v>
      </c>
      <c r="H31" s="101" t="s">
        <v>149</v>
      </c>
      <c r="I31" s="102" t="s">
        <v>159</v>
      </c>
      <c r="J31" s="100" t="s">
        <v>35</v>
      </c>
      <c r="K31" s="100" t="s">
        <v>39</v>
      </c>
      <c r="L31" s="103">
        <v>1</v>
      </c>
      <c r="M31" s="8" t="s">
        <v>28</v>
      </c>
      <c r="N31" s="8" t="s">
        <v>29</v>
      </c>
      <c r="O31" s="8" t="s">
        <v>30</v>
      </c>
      <c r="P31" s="8" t="s">
        <v>31</v>
      </c>
      <c r="Q31" s="275" t="s">
        <v>264</v>
      </c>
      <c r="R31" s="275" t="s">
        <v>264</v>
      </c>
      <c r="S31" s="275" t="s">
        <v>264</v>
      </c>
      <c r="T31" s="275" t="s">
        <v>264</v>
      </c>
      <c r="U31" s="275" t="s">
        <v>264</v>
      </c>
      <c r="V31" s="237" t="s">
        <v>281</v>
      </c>
      <c r="W31" s="214" t="s">
        <v>298</v>
      </c>
      <c r="X31" s="215" t="s">
        <v>337</v>
      </c>
    </row>
    <row r="32" spans="1:24" ht="102.75" customHeight="1">
      <c r="A32" s="99">
        <v>5</v>
      </c>
      <c r="B32" s="100" t="s">
        <v>63</v>
      </c>
      <c r="C32" s="99" t="s">
        <v>111</v>
      </c>
      <c r="D32" s="100" t="s">
        <v>112</v>
      </c>
      <c r="E32" s="100" t="s">
        <v>108</v>
      </c>
      <c r="F32" s="99" t="s">
        <v>34</v>
      </c>
      <c r="G32" s="100" t="s">
        <v>113</v>
      </c>
      <c r="H32" s="101" t="s">
        <v>150</v>
      </c>
      <c r="I32" s="102" t="s">
        <v>151</v>
      </c>
      <c r="J32" s="100" t="s">
        <v>56</v>
      </c>
      <c r="K32" s="100" t="s">
        <v>39</v>
      </c>
      <c r="L32" s="103">
        <v>0.95</v>
      </c>
      <c r="M32" s="8" t="s">
        <v>28</v>
      </c>
      <c r="N32" s="8" t="s">
        <v>29</v>
      </c>
      <c r="O32" s="8" t="s">
        <v>30</v>
      </c>
      <c r="P32" s="8" t="s">
        <v>31</v>
      </c>
      <c r="Q32" s="275" t="s">
        <v>264</v>
      </c>
      <c r="R32" s="275" t="s">
        <v>264</v>
      </c>
      <c r="S32" s="275" t="s">
        <v>264</v>
      </c>
      <c r="T32" s="275" t="s">
        <v>264</v>
      </c>
      <c r="U32" s="275" t="s">
        <v>264</v>
      </c>
      <c r="V32" s="238" t="s">
        <v>260</v>
      </c>
      <c r="W32" s="214" t="s">
        <v>298</v>
      </c>
      <c r="X32" s="215" t="s">
        <v>337</v>
      </c>
    </row>
    <row r="33" spans="1:24" ht="102.75" customHeight="1">
      <c r="A33" s="99">
        <v>5</v>
      </c>
      <c r="B33" s="100" t="s">
        <v>63</v>
      </c>
      <c r="C33" s="99" t="s">
        <v>111</v>
      </c>
      <c r="D33" s="100" t="s">
        <v>112</v>
      </c>
      <c r="E33" s="100" t="s">
        <v>108</v>
      </c>
      <c r="F33" s="99" t="s">
        <v>34</v>
      </c>
      <c r="G33" s="100" t="s">
        <v>113</v>
      </c>
      <c r="H33" s="101" t="s">
        <v>152</v>
      </c>
      <c r="I33" s="102" t="s">
        <v>153</v>
      </c>
      <c r="J33" s="100" t="s">
        <v>56</v>
      </c>
      <c r="K33" s="100" t="s">
        <v>39</v>
      </c>
      <c r="L33" s="103">
        <v>0.95</v>
      </c>
      <c r="M33" s="8" t="s">
        <v>28</v>
      </c>
      <c r="N33" s="8" t="s">
        <v>29</v>
      </c>
      <c r="O33" s="8" t="s">
        <v>30</v>
      </c>
      <c r="P33" s="8" t="s">
        <v>31</v>
      </c>
      <c r="Q33" s="275" t="s">
        <v>264</v>
      </c>
      <c r="R33" s="275" t="s">
        <v>264</v>
      </c>
      <c r="S33" s="275" t="s">
        <v>264</v>
      </c>
      <c r="T33" s="275" t="s">
        <v>264</v>
      </c>
      <c r="U33" s="275" t="s">
        <v>264</v>
      </c>
      <c r="V33" s="238" t="s">
        <v>260</v>
      </c>
      <c r="W33" s="214" t="s">
        <v>298</v>
      </c>
      <c r="X33" s="215" t="s">
        <v>337</v>
      </c>
    </row>
    <row r="34" spans="1:24" ht="164.25" customHeight="1">
      <c r="A34" s="99">
        <v>5</v>
      </c>
      <c r="B34" s="100" t="s">
        <v>156</v>
      </c>
      <c r="C34" s="99">
        <v>5.1</v>
      </c>
      <c r="D34" s="100" t="s">
        <v>107</v>
      </c>
      <c r="E34" s="100" t="s">
        <v>108</v>
      </c>
      <c r="F34" s="99" t="s">
        <v>34</v>
      </c>
      <c r="G34" s="100" t="s">
        <v>114</v>
      </c>
      <c r="H34" s="101" t="s">
        <v>154</v>
      </c>
      <c r="I34" s="102" t="s">
        <v>155</v>
      </c>
      <c r="J34" s="100" t="s">
        <v>56</v>
      </c>
      <c r="K34" s="100" t="s">
        <v>88</v>
      </c>
      <c r="L34" s="103">
        <v>1</v>
      </c>
      <c r="M34" s="8" t="s">
        <v>28</v>
      </c>
      <c r="N34" s="8" t="s">
        <v>29</v>
      </c>
      <c r="O34" s="8" t="s">
        <v>30</v>
      </c>
      <c r="P34" s="8" t="s">
        <v>31</v>
      </c>
      <c r="Q34" s="276">
        <v>37648751041</v>
      </c>
      <c r="R34" s="276">
        <v>50559435740</v>
      </c>
      <c r="S34" s="277">
        <f t="shared" si="0"/>
        <v>0.7446434179884303</v>
      </c>
      <c r="T34" s="277">
        <f>S34/L34</f>
        <v>0.7446434179884303</v>
      </c>
      <c r="U34" s="259" t="str">
        <f t="shared" si="3"/>
        <v>ACEPTABLE</v>
      </c>
      <c r="V34" s="237" t="s">
        <v>267</v>
      </c>
      <c r="W34" s="216" t="s">
        <v>338</v>
      </c>
      <c r="X34" s="215" t="s">
        <v>337</v>
      </c>
    </row>
    <row r="35" spans="1:25" ht="157.5" customHeight="1">
      <c r="A35" s="104">
        <v>3</v>
      </c>
      <c r="B35" s="105" t="s">
        <v>32</v>
      </c>
      <c r="C35" s="104">
        <v>3.3</v>
      </c>
      <c r="D35" s="105" t="s">
        <v>212</v>
      </c>
      <c r="E35" s="105" t="s">
        <v>116</v>
      </c>
      <c r="F35" s="104" t="s">
        <v>34</v>
      </c>
      <c r="G35" s="104" t="s">
        <v>117</v>
      </c>
      <c r="H35" s="106" t="s">
        <v>210</v>
      </c>
      <c r="I35" s="107" t="s">
        <v>211</v>
      </c>
      <c r="J35" s="105" t="s">
        <v>35</v>
      </c>
      <c r="K35" s="105" t="s">
        <v>36</v>
      </c>
      <c r="L35" s="108">
        <v>0.95</v>
      </c>
      <c r="M35" s="22" t="s">
        <v>28</v>
      </c>
      <c r="N35" s="22" t="s">
        <v>29</v>
      </c>
      <c r="O35" s="22" t="s">
        <v>30</v>
      </c>
      <c r="P35" s="22" t="s">
        <v>31</v>
      </c>
      <c r="Q35" s="278">
        <f>1618186551+5333080+21347395</f>
        <v>1644867026</v>
      </c>
      <c r="R35" s="278">
        <f>+Q35</f>
        <v>1644867026</v>
      </c>
      <c r="S35" s="279">
        <f t="shared" si="0"/>
        <v>1</v>
      </c>
      <c r="T35" s="279">
        <f t="shared" si="4"/>
        <v>1.0526315789473684</v>
      </c>
      <c r="U35" s="280" t="str">
        <f>IF(S35&gt;=95%,$P$7,IF(S35&gt;=70%,$O$7,IF(S35&gt;=50%,$N$7,IF(S35&lt;50%,$M$7,"ojo"))))</f>
        <v>SATISFACTORIO</v>
      </c>
      <c r="V35" s="239" t="s">
        <v>269</v>
      </c>
      <c r="W35" s="217" t="s">
        <v>340</v>
      </c>
      <c r="X35" s="218" t="s">
        <v>337</v>
      </c>
      <c r="Y35" s="30"/>
    </row>
    <row r="36" spans="1:24" ht="184.5" customHeight="1">
      <c r="A36" s="104">
        <v>3</v>
      </c>
      <c r="B36" s="105" t="s">
        <v>32</v>
      </c>
      <c r="C36" s="104">
        <v>3.4</v>
      </c>
      <c r="D36" s="105" t="s">
        <v>115</v>
      </c>
      <c r="E36" s="105" t="s">
        <v>116</v>
      </c>
      <c r="F36" s="104" t="s">
        <v>34</v>
      </c>
      <c r="G36" s="104" t="s">
        <v>118</v>
      </c>
      <c r="H36" s="106" t="s">
        <v>167</v>
      </c>
      <c r="I36" s="107" t="s">
        <v>213</v>
      </c>
      <c r="J36" s="105" t="s">
        <v>35</v>
      </c>
      <c r="K36" s="105" t="s">
        <v>36</v>
      </c>
      <c r="L36" s="108">
        <v>0.95</v>
      </c>
      <c r="M36" s="22" t="s">
        <v>28</v>
      </c>
      <c r="N36" s="22" t="s">
        <v>29</v>
      </c>
      <c r="O36" s="22" t="s">
        <v>30</v>
      </c>
      <c r="P36" s="22" t="s">
        <v>31</v>
      </c>
      <c r="Q36" s="278">
        <f>8+1+1</f>
        <v>10</v>
      </c>
      <c r="R36" s="278">
        <f>+Q36</f>
        <v>10</v>
      </c>
      <c r="S36" s="279">
        <f t="shared" si="0"/>
        <v>1</v>
      </c>
      <c r="T36" s="279">
        <f t="shared" si="4"/>
        <v>1.0526315789473684</v>
      </c>
      <c r="U36" s="259" t="str">
        <f>IF(S36&gt;=95%,$P$7,IF(S36&gt;=70%,$O$7,IF(S36&gt;=50%,$N$7,IF(S36&lt;50%,$M$7,"ojo"))))</f>
        <v>SATISFACTORIO</v>
      </c>
      <c r="V36" s="239" t="s">
        <v>288</v>
      </c>
      <c r="W36" s="217" t="s">
        <v>339</v>
      </c>
      <c r="X36" s="218" t="s">
        <v>337</v>
      </c>
    </row>
    <row r="37" spans="1:24" ht="240.75" customHeight="1">
      <c r="A37" s="94">
        <v>3</v>
      </c>
      <c r="B37" s="95" t="s">
        <v>32</v>
      </c>
      <c r="C37" s="94">
        <v>3.4</v>
      </c>
      <c r="D37" s="95" t="s">
        <v>115</v>
      </c>
      <c r="E37" s="95" t="s">
        <v>119</v>
      </c>
      <c r="F37" s="95" t="s">
        <v>120</v>
      </c>
      <c r="G37" s="95" t="s">
        <v>255</v>
      </c>
      <c r="H37" s="96" t="s">
        <v>177</v>
      </c>
      <c r="I37" s="97" t="s">
        <v>178</v>
      </c>
      <c r="J37" s="95" t="s">
        <v>56</v>
      </c>
      <c r="K37" s="95" t="s">
        <v>36</v>
      </c>
      <c r="L37" s="98">
        <v>1</v>
      </c>
      <c r="M37" s="21" t="s">
        <v>28</v>
      </c>
      <c r="N37" s="21" t="s">
        <v>29</v>
      </c>
      <c r="O37" s="21" t="s">
        <v>30</v>
      </c>
      <c r="P37" s="21" t="s">
        <v>31</v>
      </c>
      <c r="Q37" s="274">
        <v>696</v>
      </c>
      <c r="R37" s="274">
        <v>696</v>
      </c>
      <c r="S37" s="273">
        <f t="shared" si="0"/>
        <v>1</v>
      </c>
      <c r="T37" s="273">
        <f t="shared" si="4"/>
        <v>1</v>
      </c>
      <c r="U37" s="281" t="str">
        <f>IF(S37&gt;=95%,$P$7,IF(S37&gt;=70%,$O$7,IF(S37&gt;=50%,$N$7,IF(S37&lt;50%,$M$7,"ojo"))))</f>
        <v>SATISFACTORIO</v>
      </c>
      <c r="V37" s="236" t="s">
        <v>294</v>
      </c>
      <c r="W37" s="213" t="s">
        <v>336</v>
      </c>
      <c r="X37" s="212" t="s">
        <v>327</v>
      </c>
    </row>
    <row r="38" spans="1:24" ht="144" customHeight="1">
      <c r="A38" s="94">
        <v>3</v>
      </c>
      <c r="B38" s="95" t="s">
        <v>32</v>
      </c>
      <c r="C38" s="94">
        <v>3.4</v>
      </c>
      <c r="D38" s="95" t="s">
        <v>115</v>
      </c>
      <c r="E38" s="95" t="s">
        <v>119</v>
      </c>
      <c r="F38" s="95" t="s">
        <v>42</v>
      </c>
      <c r="G38" s="95" t="s">
        <v>181</v>
      </c>
      <c r="H38" s="109" t="s">
        <v>179</v>
      </c>
      <c r="I38" s="97" t="s">
        <v>180</v>
      </c>
      <c r="J38" s="95" t="s">
        <v>56</v>
      </c>
      <c r="K38" s="95" t="s">
        <v>39</v>
      </c>
      <c r="L38" s="98">
        <v>1</v>
      </c>
      <c r="M38" s="21" t="s">
        <v>28</v>
      </c>
      <c r="N38" s="21" t="s">
        <v>29</v>
      </c>
      <c r="O38" s="21" t="s">
        <v>30</v>
      </c>
      <c r="P38" s="21" t="s">
        <v>31</v>
      </c>
      <c r="Q38" s="274" t="s">
        <v>264</v>
      </c>
      <c r="R38" s="274" t="s">
        <v>264</v>
      </c>
      <c r="S38" s="273" t="s">
        <v>264</v>
      </c>
      <c r="T38" s="273" t="s">
        <v>264</v>
      </c>
      <c r="U38" s="273" t="s">
        <v>264</v>
      </c>
      <c r="V38" s="236" t="s">
        <v>259</v>
      </c>
      <c r="W38" s="212" t="s">
        <v>264</v>
      </c>
      <c r="X38" s="212" t="s">
        <v>327</v>
      </c>
    </row>
    <row r="39" spans="1:24" ht="136.5" customHeight="1">
      <c r="A39" s="110">
        <v>4</v>
      </c>
      <c r="B39" s="111" t="s">
        <v>121</v>
      </c>
      <c r="C39" s="110" t="s">
        <v>122</v>
      </c>
      <c r="D39" s="111" t="s">
        <v>123</v>
      </c>
      <c r="E39" s="111" t="s">
        <v>124</v>
      </c>
      <c r="F39" s="111" t="s">
        <v>125</v>
      </c>
      <c r="G39" s="112" t="s">
        <v>126</v>
      </c>
      <c r="H39" s="113" t="s">
        <v>202</v>
      </c>
      <c r="I39" s="114" t="s">
        <v>227</v>
      </c>
      <c r="J39" s="111" t="s">
        <v>35</v>
      </c>
      <c r="K39" s="110" t="s">
        <v>36</v>
      </c>
      <c r="L39" s="115">
        <v>0.9</v>
      </c>
      <c r="M39" s="23" t="s">
        <v>28</v>
      </c>
      <c r="N39" s="23" t="s">
        <v>29</v>
      </c>
      <c r="O39" s="23" t="s">
        <v>30</v>
      </c>
      <c r="P39" s="23" t="s">
        <v>31</v>
      </c>
      <c r="Q39" s="282">
        <v>18</v>
      </c>
      <c r="R39" s="282">
        <v>18</v>
      </c>
      <c r="S39" s="283">
        <f t="shared" si="0"/>
        <v>1</v>
      </c>
      <c r="T39" s="283">
        <f t="shared" si="4"/>
        <v>1.1111111111111112</v>
      </c>
      <c r="U39" s="259" t="str">
        <f t="shared" si="3"/>
        <v>SATISFACTORIO</v>
      </c>
      <c r="V39" s="240" t="s">
        <v>289</v>
      </c>
      <c r="W39" s="219" t="s">
        <v>325</v>
      </c>
      <c r="X39" s="220" t="s">
        <v>309</v>
      </c>
    </row>
    <row r="40" spans="1:24" ht="132" customHeight="1">
      <c r="A40" s="110">
        <v>4</v>
      </c>
      <c r="B40" s="111" t="s">
        <v>121</v>
      </c>
      <c r="C40" s="110" t="s">
        <v>122</v>
      </c>
      <c r="D40" s="111" t="s">
        <v>123</v>
      </c>
      <c r="E40" s="111" t="s">
        <v>124</v>
      </c>
      <c r="F40" s="111" t="s">
        <v>34</v>
      </c>
      <c r="G40" s="112" t="s">
        <v>127</v>
      </c>
      <c r="H40" s="113" t="s">
        <v>129</v>
      </c>
      <c r="I40" s="114" t="s">
        <v>203</v>
      </c>
      <c r="J40" s="116" t="s">
        <v>35</v>
      </c>
      <c r="K40" s="110" t="s">
        <v>36</v>
      </c>
      <c r="L40" s="117">
        <v>0.95</v>
      </c>
      <c r="M40" s="23" t="s">
        <v>28</v>
      </c>
      <c r="N40" s="23" t="s">
        <v>29</v>
      </c>
      <c r="O40" s="23" t="s">
        <v>30</v>
      </c>
      <c r="P40" s="23" t="s">
        <v>31</v>
      </c>
      <c r="Q40" s="282">
        <v>0</v>
      </c>
      <c r="R40" s="282">
        <v>1</v>
      </c>
      <c r="S40" s="283">
        <f t="shared" si="0"/>
        <v>0</v>
      </c>
      <c r="T40" s="283">
        <f t="shared" si="4"/>
        <v>0</v>
      </c>
      <c r="U40" s="259" t="str">
        <f>IF(S40&gt;=95%,$P$7,IF(S40&gt;=70%,$O$7,IF(S40&gt;=50%,$N$7,IF(S40&lt;50%,$M$7,"ojo"))))</f>
        <v>INSATISFACTORIO</v>
      </c>
      <c r="V40" s="241" t="s">
        <v>273</v>
      </c>
      <c r="W40" s="219" t="s">
        <v>323</v>
      </c>
      <c r="X40" s="220" t="s">
        <v>309</v>
      </c>
    </row>
    <row r="41" spans="1:24" ht="193.5" customHeight="1">
      <c r="A41" s="110">
        <v>4</v>
      </c>
      <c r="B41" s="111" t="s">
        <v>121</v>
      </c>
      <c r="C41" s="110" t="s">
        <v>122</v>
      </c>
      <c r="D41" s="111" t="s">
        <v>123</v>
      </c>
      <c r="E41" s="111" t="s">
        <v>124</v>
      </c>
      <c r="F41" s="110" t="s">
        <v>54</v>
      </c>
      <c r="G41" s="112" t="s">
        <v>128</v>
      </c>
      <c r="H41" s="113" t="s">
        <v>200</v>
      </c>
      <c r="I41" s="114" t="s">
        <v>201</v>
      </c>
      <c r="J41" s="111" t="s">
        <v>35</v>
      </c>
      <c r="K41" s="111" t="s">
        <v>36</v>
      </c>
      <c r="L41" s="117">
        <v>0.95</v>
      </c>
      <c r="M41" s="23" t="s">
        <v>28</v>
      </c>
      <c r="N41" s="23" t="s">
        <v>29</v>
      </c>
      <c r="O41" s="23" t="s">
        <v>30</v>
      </c>
      <c r="P41" s="23" t="s">
        <v>31</v>
      </c>
      <c r="Q41" s="282">
        <v>15</v>
      </c>
      <c r="R41" s="282">
        <v>16</v>
      </c>
      <c r="S41" s="283">
        <f t="shared" si="0"/>
        <v>0.9375</v>
      </c>
      <c r="T41" s="283">
        <f t="shared" si="4"/>
        <v>0.986842105263158</v>
      </c>
      <c r="U41" s="259" t="str">
        <f t="shared" si="3"/>
        <v>ACEPTABLE</v>
      </c>
      <c r="V41" s="241" t="s">
        <v>290</v>
      </c>
      <c r="W41" s="219" t="s">
        <v>324</v>
      </c>
      <c r="X41" s="220" t="s">
        <v>309</v>
      </c>
    </row>
    <row r="42" spans="1:24" ht="144" customHeight="1">
      <c r="A42" s="118">
        <v>4</v>
      </c>
      <c r="B42" s="119" t="s">
        <v>121</v>
      </c>
      <c r="C42" s="118" t="s">
        <v>130</v>
      </c>
      <c r="D42" s="119" t="s">
        <v>131</v>
      </c>
      <c r="E42" s="120" t="s">
        <v>229</v>
      </c>
      <c r="F42" s="118" t="s">
        <v>34</v>
      </c>
      <c r="G42" s="118" t="s">
        <v>132</v>
      </c>
      <c r="H42" s="121" t="s">
        <v>172</v>
      </c>
      <c r="I42" s="122" t="s">
        <v>133</v>
      </c>
      <c r="J42" s="119" t="s">
        <v>56</v>
      </c>
      <c r="K42" s="119" t="s">
        <v>36</v>
      </c>
      <c r="L42" s="123">
        <v>1</v>
      </c>
      <c r="M42" s="24" t="s">
        <v>28</v>
      </c>
      <c r="N42" s="24" t="s">
        <v>29</v>
      </c>
      <c r="O42" s="24" t="s">
        <v>30</v>
      </c>
      <c r="P42" s="24" t="s">
        <v>31</v>
      </c>
      <c r="Q42" s="284">
        <v>424</v>
      </c>
      <c r="R42" s="284">
        <v>424</v>
      </c>
      <c r="S42" s="285">
        <f t="shared" si="0"/>
        <v>1</v>
      </c>
      <c r="T42" s="285">
        <f t="shared" si="4"/>
        <v>1</v>
      </c>
      <c r="U42" s="259" t="str">
        <f t="shared" si="3"/>
        <v>SATISFACTORIO</v>
      </c>
      <c r="V42" s="24" t="s">
        <v>280</v>
      </c>
      <c r="W42" s="246" t="s">
        <v>305</v>
      </c>
      <c r="X42" s="24" t="s">
        <v>300</v>
      </c>
    </row>
    <row r="43" spans="1:24" ht="128.25" customHeight="1">
      <c r="A43" s="33">
        <v>3</v>
      </c>
      <c r="B43" s="9" t="s">
        <v>32</v>
      </c>
      <c r="C43" s="33">
        <v>3.5</v>
      </c>
      <c r="D43" s="9" t="s">
        <v>37</v>
      </c>
      <c r="E43" s="9" t="s">
        <v>134</v>
      </c>
      <c r="F43" s="33" t="s">
        <v>34</v>
      </c>
      <c r="G43" s="33" t="s">
        <v>135</v>
      </c>
      <c r="H43" s="34" t="s">
        <v>220</v>
      </c>
      <c r="I43" s="91" t="s">
        <v>221</v>
      </c>
      <c r="J43" s="9" t="s">
        <v>56</v>
      </c>
      <c r="K43" s="9" t="s">
        <v>88</v>
      </c>
      <c r="L43" s="36">
        <v>0.95</v>
      </c>
      <c r="M43" s="19" t="s">
        <v>28</v>
      </c>
      <c r="N43" s="19" t="s">
        <v>29</v>
      </c>
      <c r="O43" s="19" t="s">
        <v>30</v>
      </c>
      <c r="P43" s="19" t="s">
        <v>31</v>
      </c>
      <c r="Q43" s="266">
        <v>10</v>
      </c>
      <c r="R43" s="266">
        <v>31</v>
      </c>
      <c r="S43" s="267">
        <f t="shared" si="0"/>
        <v>0.3225806451612903</v>
      </c>
      <c r="T43" s="267">
        <f t="shared" si="4"/>
        <v>0.3395585738539898</v>
      </c>
      <c r="U43" s="286" t="str">
        <f t="shared" si="3"/>
        <v>INSATISFACTORIO</v>
      </c>
      <c r="V43" s="242" t="s">
        <v>263</v>
      </c>
      <c r="W43" s="221" t="s">
        <v>316</v>
      </c>
      <c r="X43" s="208" t="s">
        <v>317</v>
      </c>
    </row>
    <row r="44" spans="1:26" ht="147.75" customHeight="1">
      <c r="A44" s="33">
        <v>3</v>
      </c>
      <c r="B44" s="9" t="s">
        <v>32</v>
      </c>
      <c r="C44" s="33">
        <v>3.5</v>
      </c>
      <c r="D44" s="9" t="s">
        <v>37</v>
      </c>
      <c r="E44" s="9" t="s">
        <v>134</v>
      </c>
      <c r="F44" s="33" t="s">
        <v>34</v>
      </c>
      <c r="G44" s="33" t="s">
        <v>136</v>
      </c>
      <c r="H44" s="34" t="s">
        <v>222</v>
      </c>
      <c r="I44" s="91" t="s">
        <v>223</v>
      </c>
      <c r="J44" s="9" t="s">
        <v>56</v>
      </c>
      <c r="K44" s="9" t="s">
        <v>88</v>
      </c>
      <c r="L44" s="124">
        <v>0.9</v>
      </c>
      <c r="M44" s="19" t="s">
        <v>28</v>
      </c>
      <c r="N44" s="19" t="s">
        <v>29</v>
      </c>
      <c r="O44" s="19" t="s">
        <v>30</v>
      </c>
      <c r="P44" s="19" t="s">
        <v>31</v>
      </c>
      <c r="Q44" s="266">
        <v>5</v>
      </c>
      <c r="R44" s="266">
        <v>11</v>
      </c>
      <c r="S44" s="267">
        <f t="shared" si="0"/>
        <v>0.45454545454545453</v>
      </c>
      <c r="T44" s="267">
        <f t="shared" si="4"/>
        <v>0.505050505050505</v>
      </c>
      <c r="U44" s="292" t="str">
        <f t="shared" si="3"/>
        <v>INSATISFACTORIO</v>
      </c>
      <c r="V44" s="242" t="s">
        <v>262</v>
      </c>
      <c r="W44" s="221" t="s">
        <v>318</v>
      </c>
      <c r="X44" s="208" t="s">
        <v>317</v>
      </c>
      <c r="Z44" t="s">
        <v>182</v>
      </c>
    </row>
    <row r="45" spans="1:24" ht="114.75" customHeight="1">
      <c r="A45" s="33">
        <v>3</v>
      </c>
      <c r="B45" s="9" t="s">
        <v>32</v>
      </c>
      <c r="C45" s="33">
        <v>3.5</v>
      </c>
      <c r="D45" s="9" t="s">
        <v>37</v>
      </c>
      <c r="E45" s="9" t="s">
        <v>134</v>
      </c>
      <c r="F45" s="33" t="s">
        <v>34</v>
      </c>
      <c r="G45" s="33" t="s">
        <v>137</v>
      </c>
      <c r="H45" s="34" t="s">
        <v>224</v>
      </c>
      <c r="I45" s="9" t="s">
        <v>230</v>
      </c>
      <c r="J45" s="9" t="s">
        <v>56</v>
      </c>
      <c r="K45" s="9" t="s">
        <v>88</v>
      </c>
      <c r="L45" s="35">
        <v>0.9</v>
      </c>
      <c r="M45" s="19" t="s">
        <v>28</v>
      </c>
      <c r="N45" s="19" t="s">
        <v>29</v>
      </c>
      <c r="O45" s="19" t="s">
        <v>30</v>
      </c>
      <c r="P45" s="19" t="s">
        <v>31</v>
      </c>
      <c r="Q45" s="294">
        <v>36.33</v>
      </c>
      <c r="R45" s="266">
        <v>82</v>
      </c>
      <c r="S45" s="267">
        <f t="shared" si="0"/>
        <v>0.4430487804878049</v>
      </c>
      <c r="T45" s="267">
        <f t="shared" si="4"/>
        <v>0.4922764227642276</v>
      </c>
      <c r="U45" s="259" t="str">
        <f t="shared" si="3"/>
        <v>INSATISFACTORIO</v>
      </c>
      <c r="V45" s="243" t="s">
        <v>279</v>
      </c>
      <c r="W45" s="221" t="s">
        <v>342</v>
      </c>
      <c r="X45" s="208" t="s">
        <v>317</v>
      </c>
    </row>
    <row r="46" spans="1:24" ht="164.25" customHeight="1">
      <c r="A46" s="33">
        <v>3</v>
      </c>
      <c r="B46" s="9" t="s">
        <v>32</v>
      </c>
      <c r="C46" s="33">
        <v>3.5</v>
      </c>
      <c r="D46" s="9" t="s">
        <v>37</v>
      </c>
      <c r="E46" s="9" t="s">
        <v>134</v>
      </c>
      <c r="F46" s="9" t="s">
        <v>34</v>
      </c>
      <c r="G46" s="33" t="s">
        <v>138</v>
      </c>
      <c r="H46" s="34" t="s">
        <v>225</v>
      </c>
      <c r="I46" s="9" t="s">
        <v>226</v>
      </c>
      <c r="J46" s="9" t="s">
        <v>35</v>
      </c>
      <c r="K46" s="9" t="s">
        <v>88</v>
      </c>
      <c r="L46" s="36">
        <v>0.9</v>
      </c>
      <c r="M46" s="19" t="s">
        <v>28</v>
      </c>
      <c r="N46" s="19" t="s">
        <v>29</v>
      </c>
      <c r="O46" s="19" t="s">
        <v>30</v>
      </c>
      <c r="P46" s="19" t="s">
        <v>31</v>
      </c>
      <c r="Q46" s="294">
        <v>53.15</v>
      </c>
      <c r="R46" s="287">
        <v>65</v>
      </c>
      <c r="S46" s="267">
        <f t="shared" si="0"/>
        <v>0.8176923076923077</v>
      </c>
      <c r="T46" s="267">
        <f t="shared" si="4"/>
        <v>0.9085470085470085</v>
      </c>
      <c r="U46" s="259" t="str">
        <f t="shared" si="3"/>
        <v>ACEPTABLE</v>
      </c>
      <c r="V46" s="243" t="s">
        <v>278</v>
      </c>
      <c r="W46" s="221" t="s">
        <v>341</v>
      </c>
      <c r="X46" s="208" t="s">
        <v>317</v>
      </c>
    </row>
    <row r="47" spans="1:24" ht="117" customHeight="1">
      <c r="A47" s="10">
        <v>3</v>
      </c>
      <c r="B47" s="11" t="s">
        <v>32</v>
      </c>
      <c r="C47" s="10">
        <v>3.5</v>
      </c>
      <c r="D47" s="11" t="s">
        <v>37</v>
      </c>
      <c r="E47" s="11" t="s">
        <v>134</v>
      </c>
      <c r="F47" s="11" t="s">
        <v>34</v>
      </c>
      <c r="G47" s="33" t="s">
        <v>139</v>
      </c>
      <c r="H47" s="31" t="s">
        <v>140</v>
      </c>
      <c r="I47" s="11" t="s">
        <v>141</v>
      </c>
      <c r="J47" s="9" t="s">
        <v>35</v>
      </c>
      <c r="K47" s="11" t="s">
        <v>88</v>
      </c>
      <c r="L47" s="25">
        <v>0.95</v>
      </c>
      <c r="M47" s="19" t="s">
        <v>28</v>
      </c>
      <c r="N47" s="19" t="s">
        <v>29</v>
      </c>
      <c r="O47" s="19" t="s">
        <v>30</v>
      </c>
      <c r="P47" s="19" t="s">
        <v>31</v>
      </c>
      <c r="Q47" s="294">
        <v>25.39</v>
      </c>
      <c r="R47" s="266">
        <v>33</v>
      </c>
      <c r="S47" s="267">
        <f t="shared" si="0"/>
        <v>0.7693939393939394</v>
      </c>
      <c r="T47" s="267">
        <f t="shared" si="4"/>
        <v>0.8098883572567783</v>
      </c>
      <c r="U47" s="259" t="str">
        <f t="shared" si="3"/>
        <v>ACEPTABLE</v>
      </c>
      <c r="V47" s="243" t="s">
        <v>277</v>
      </c>
      <c r="W47" s="221" t="s">
        <v>343</v>
      </c>
      <c r="X47" s="208" t="s">
        <v>317</v>
      </c>
    </row>
    <row r="48" spans="1:24" ht="162.75" customHeight="1">
      <c r="A48" s="14">
        <v>6</v>
      </c>
      <c r="B48" s="12" t="s">
        <v>40</v>
      </c>
      <c r="C48" s="14" t="s">
        <v>168</v>
      </c>
      <c r="D48" s="12" t="s">
        <v>142</v>
      </c>
      <c r="E48" s="13" t="s">
        <v>143</v>
      </c>
      <c r="F48" s="14" t="s">
        <v>42</v>
      </c>
      <c r="G48" s="14" t="s">
        <v>147</v>
      </c>
      <c r="H48" s="27" t="s">
        <v>163</v>
      </c>
      <c r="I48" s="13" t="s">
        <v>164</v>
      </c>
      <c r="J48" s="13" t="s">
        <v>56</v>
      </c>
      <c r="K48" s="13" t="s">
        <v>71</v>
      </c>
      <c r="L48" s="15" t="s">
        <v>50</v>
      </c>
      <c r="M48" s="20" t="s">
        <v>28</v>
      </c>
      <c r="N48" s="20" t="s">
        <v>29</v>
      </c>
      <c r="O48" s="20" t="s">
        <v>30</v>
      </c>
      <c r="P48" s="20" t="s">
        <v>31</v>
      </c>
      <c r="Q48" s="288" t="s">
        <v>264</v>
      </c>
      <c r="R48" s="288" t="s">
        <v>264</v>
      </c>
      <c r="S48" s="289" t="s">
        <v>264</v>
      </c>
      <c r="T48" s="289" t="s">
        <v>264</v>
      </c>
      <c r="U48" s="289" t="s">
        <v>264</v>
      </c>
      <c r="V48" s="244" t="s">
        <v>274</v>
      </c>
      <c r="W48" s="222" t="s">
        <v>298</v>
      </c>
      <c r="X48" s="223" t="s">
        <v>299</v>
      </c>
    </row>
    <row r="50" spans="1:19" ht="15">
      <c r="A50" s="5"/>
      <c r="B50" s="154"/>
      <c r="C50" s="154"/>
      <c r="D50" s="154"/>
      <c r="E50" s="5"/>
      <c r="F50" s="5"/>
      <c r="G50" s="5"/>
      <c r="H50" s="5"/>
      <c r="I50" s="5"/>
      <c r="J50" s="5"/>
      <c r="K50" s="5"/>
      <c r="L50" s="6"/>
      <c r="M50" s="6"/>
      <c r="N50" s="6"/>
      <c r="O50" s="6"/>
      <c r="P50" s="6"/>
      <c r="Q50" s="6"/>
      <c r="R50" s="6"/>
      <c r="S50" s="5"/>
    </row>
    <row r="51" spans="4:23" ht="23.25">
      <c r="D51" s="32" t="s">
        <v>228</v>
      </c>
      <c r="G51" s="160" t="s">
        <v>282</v>
      </c>
      <c r="H51" s="160"/>
      <c r="I51" s="160"/>
      <c r="J51" s="160"/>
      <c r="K51" s="160"/>
      <c r="L51" s="160"/>
      <c r="M51" s="160"/>
      <c r="P51" s="157"/>
      <c r="Q51" s="158"/>
      <c r="R51" s="158"/>
      <c r="S51" s="158"/>
      <c r="T51" s="158"/>
      <c r="W51" s="225"/>
    </row>
    <row r="52" ht="15">
      <c r="W52" s="225"/>
    </row>
    <row r="53" ht="15">
      <c r="W53" s="225"/>
    </row>
    <row r="54" spans="13:23" ht="15">
      <c r="M54" s="5"/>
      <c r="N54" s="5"/>
      <c r="W54" s="225"/>
    </row>
    <row r="55" spans="13:23" ht="85.5" customHeight="1">
      <c r="M55" s="5"/>
      <c r="N55" s="5"/>
      <c r="W55" s="225"/>
    </row>
    <row r="56" spans="13:23" ht="15">
      <c r="M56" s="5"/>
      <c r="N56" s="5"/>
      <c r="W56" s="225"/>
    </row>
    <row r="57" spans="13:23" ht="64.5" customHeight="1">
      <c r="M57" s="5"/>
      <c r="N57" s="5"/>
      <c r="W57" s="225"/>
    </row>
  </sheetData>
  <sheetProtection/>
  <mergeCells count="16">
    <mergeCell ref="V1:X3"/>
    <mergeCell ref="V4:X4"/>
    <mergeCell ref="A1:C3"/>
    <mergeCell ref="A4:C4"/>
    <mergeCell ref="M4:U4"/>
    <mergeCell ref="D4:L4"/>
    <mergeCell ref="D2:U3"/>
    <mergeCell ref="D1:U1"/>
    <mergeCell ref="V5:X5"/>
    <mergeCell ref="W6:X6"/>
    <mergeCell ref="B50:D50"/>
    <mergeCell ref="A6:D6"/>
    <mergeCell ref="E6:L6"/>
    <mergeCell ref="P51:T51"/>
    <mergeCell ref="M6:P6"/>
    <mergeCell ref="G51:M51"/>
  </mergeCells>
  <conditionalFormatting sqref="U6:U7 U27:U29 U47 U9:U17 U21:U23 U39:U42 U34:U36">
    <cfRule type="cellIs" priority="86" dxfId="38" operator="equal" stopIfTrue="1">
      <formula>"INSATISFACTORIO"</formula>
    </cfRule>
  </conditionalFormatting>
  <conditionalFormatting sqref="U47">
    <cfRule type="cellIs" priority="70" dxfId="0" operator="between" stopIfTrue="1">
      <formula>0.7</formula>
      <formula>0.94</formula>
    </cfRule>
    <cfRule type="cellIs" priority="71" dxfId="0" operator="between" stopIfTrue="1">
      <formula>0.7</formula>
      <formula>0.94</formula>
    </cfRule>
    <cfRule type="cellIs" priority="72" dxfId="1" operator="greaterThanOrEqual" stopIfTrue="1">
      <formula>0.95</formula>
    </cfRule>
  </conditionalFormatting>
  <conditionalFormatting sqref="U9:U17 U27:U29 U47 U21:U23 U39:U42 U34:U36">
    <cfRule type="cellIs" priority="65" dxfId="2" operator="equal" stopIfTrue="1">
      <formula>"MINIMO"</formula>
    </cfRule>
    <cfRule type="cellIs" priority="66" dxfId="1" operator="equal" stopIfTrue="1">
      <formula>"SATISFACTORIO"</formula>
    </cfRule>
    <cfRule type="cellIs" priority="67" dxfId="0" operator="equal" stopIfTrue="1">
      <formula>"ACEPTABLE"</formula>
    </cfRule>
    <cfRule type="cellIs" priority="68" dxfId="0" operator="equal" stopIfTrue="1">
      <formula>"""ACEPTABLE"""</formula>
    </cfRule>
    <cfRule type="cellIs" priority="69" dxfId="1" operator="equal" stopIfTrue="1">
      <formula>"""SATISFACTORIO"""</formula>
    </cfRule>
  </conditionalFormatting>
  <conditionalFormatting sqref="U43 U45">
    <cfRule type="cellIs" priority="45" dxfId="38" operator="equal" stopIfTrue="1">
      <formula>"INSATISFACTORIO"</formula>
    </cfRule>
  </conditionalFormatting>
  <conditionalFormatting sqref="U45">
    <cfRule type="cellIs" priority="42" dxfId="0" operator="between" stopIfTrue="1">
      <formula>0.7</formula>
      <formula>0.94</formula>
    </cfRule>
    <cfRule type="cellIs" priority="43" dxfId="0" operator="between" stopIfTrue="1">
      <formula>0.7</formula>
      <formula>0.94</formula>
    </cfRule>
    <cfRule type="cellIs" priority="44" dxfId="1" operator="greaterThanOrEqual" stopIfTrue="1">
      <formula>0.95</formula>
    </cfRule>
  </conditionalFormatting>
  <conditionalFormatting sqref="U43 U45">
    <cfRule type="cellIs" priority="37" dxfId="2" operator="equal" stopIfTrue="1">
      <formula>"MINIMO"</formula>
    </cfRule>
    <cfRule type="cellIs" priority="38" dxfId="1" operator="equal" stopIfTrue="1">
      <formula>"SATISFACTORIO"</formula>
    </cfRule>
    <cfRule type="cellIs" priority="39" dxfId="0" operator="equal" stopIfTrue="1">
      <formula>"ACEPTABLE"</formula>
    </cfRule>
    <cfRule type="cellIs" priority="40" dxfId="0" operator="equal" stopIfTrue="1">
      <formula>"""ACEPTABLE"""</formula>
    </cfRule>
    <cfRule type="cellIs" priority="41" dxfId="1" operator="equal" stopIfTrue="1">
      <formula>"""SATISFACTORIO"""</formula>
    </cfRule>
  </conditionalFormatting>
  <conditionalFormatting sqref="U18:U19">
    <cfRule type="cellIs" priority="36" dxfId="38" operator="equal" stopIfTrue="1">
      <formula>"INSATISFACTORIO"</formula>
    </cfRule>
  </conditionalFormatting>
  <conditionalFormatting sqref="U18:U19">
    <cfRule type="cellIs" priority="31" dxfId="2" operator="equal" stopIfTrue="1">
      <formula>"MINIMO"</formula>
    </cfRule>
    <cfRule type="cellIs" priority="32" dxfId="1" operator="equal" stopIfTrue="1">
      <formula>"SATISFACTORIO"</formula>
    </cfRule>
    <cfRule type="cellIs" priority="33" dxfId="0" operator="equal" stopIfTrue="1">
      <formula>"ACEPTABLE"</formula>
    </cfRule>
    <cfRule type="cellIs" priority="34" dxfId="0" operator="equal" stopIfTrue="1">
      <formula>"""ACEPTABLE"""</formula>
    </cfRule>
    <cfRule type="cellIs" priority="35" dxfId="1" operator="equal" stopIfTrue="1">
      <formula>"""SATISFACTORIO"""</formula>
    </cfRule>
  </conditionalFormatting>
  <conditionalFormatting sqref="U20">
    <cfRule type="cellIs" priority="30" dxfId="38" operator="equal" stopIfTrue="1">
      <formula>"INSATISFACTORIO"</formula>
    </cfRule>
  </conditionalFormatting>
  <conditionalFormatting sqref="U20">
    <cfRule type="cellIs" priority="25" dxfId="2" operator="equal" stopIfTrue="1">
      <formula>"MINIMO"</formula>
    </cfRule>
    <cfRule type="cellIs" priority="26" dxfId="1" operator="equal" stopIfTrue="1">
      <formula>"SATISFACTORIO"</formula>
    </cfRule>
    <cfRule type="cellIs" priority="27" dxfId="0" operator="equal" stopIfTrue="1">
      <formula>"ACEPTABLE"</formula>
    </cfRule>
    <cfRule type="cellIs" priority="28" dxfId="0" operator="equal" stopIfTrue="1">
      <formula>"""ACEPTABLE"""</formula>
    </cfRule>
    <cfRule type="cellIs" priority="29" dxfId="1" operator="equal" stopIfTrue="1">
      <formula>"""SATISFACTORIO"""</formula>
    </cfRule>
  </conditionalFormatting>
  <conditionalFormatting sqref="U24">
    <cfRule type="cellIs" priority="24" dxfId="38" operator="equal" stopIfTrue="1">
      <formula>"INSATISFACTORIO"</formula>
    </cfRule>
  </conditionalFormatting>
  <conditionalFormatting sqref="U24">
    <cfRule type="cellIs" priority="19" dxfId="2" operator="equal" stopIfTrue="1">
      <formula>"MINIMO"</formula>
    </cfRule>
    <cfRule type="cellIs" priority="20" dxfId="1" operator="equal" stopIfTrue="1">
      <formula>"SATISFACTORIO"</formula>
    </cfRule>
    <cfRule type="cellIs" priority="21" dxfId="0" operator="equal" stopIfTrue="1">
      <formula>"ACEPTABLE"</formula>
    </cfRule>
    <cfRule type="cellIs" priority="22" dxfId="0" operator="equal" stopIfTrue="1">
      <formula>"""ACEPTABLE"""</formula>
    </cfRule>
    <cfRule type="cellIs" priority="23" dxfId="1" operator="equal" stopIfTrue="1">
      <formula>"""SATISFACTORIO"""</formula>
    </cfRule>
  </conditionalFormatting>
  <conditionalFormatting sqref="U25">
    <cfRule type="cellIs" priority="18" dxfId="38" operator="equal" stopIfTrue="1">
      <formula>"INSATISFACTORIO"</formula>
    </cfRule>
  </conditionalFormatting>
  <conditionalFormatting sqref="U25">
    <cfRule type="cellIs" priority="13" dxfId="2" operator="equal" stopIfTrue="1">
      <formula>"MINIMO"</formula>
    </cfRule>
    <cfRule type="cellIs" priority="14" dxfId="1" operator="equal" stopIfTrue="1">
      <formula>"SATISFACTORIO"</formula>
    </cfRule>
    <cfRule type="cellIs" priority="15" dxfId="0" operator="equal" stopIfTrue="1">
      <formula>"ACEPTABLE"</formula>
    </cfRule>
    <cfRule type="cellIs" priority="16" dxfId="0" operator="equal" stopIfTrue="1">
      <formula>"""ACEPTABLE"""</formula>
    </cfRule>
    <cfRule type="cellIs" priority="17" dxfId="1" operator="equal" stopIfTrue="1">
      <formula>"""SATISFACTORIO"""</formula>
    </cfRule>
  </conditionalFormatting>
  <conditionalFormatting sqref="U26">
    <cfRule type="cellIs" priority="12" dxfId="38" operator="equal" stopIfTrue="1">
      <formula>"INSATISFACTORIO"</formula>
    </cfRule>
  </conditionalFormatting>
  <conditionalFormatting sqref="U26">
    <cfRule type="cellIs" priority="7" dxfId="2" operator="equal" stopIfTrue="1">
      <formula>"MINIMO"</formula>
    </cfRule>
    <cfRule type="cellIs" priority="8" dxfId="1" operator="equal" stopIfTrue="1">
      <formula>"SATISFACTORIO"</formula>
    </cfRule>
    <cfRule type="cellIs" priority="9" dxfId="0" operator="equal" stopIfTrue="1">
      <formula>"ACEPTABLE"</formula>
    </cfRule>
    <cfRule type="cellIs" priority="10" dxfId="0" operator="equal" stopIfTrue="1">
      <formula>"""ACEPTABLE"""</formula>
    </cfRule>
    <cfRule type="cellIs" priority="11" dxfId="1" operator="equal" stopIfTrue="1">
      <formula>"""SATISFACTORIO"""</formula>
    </cfRule>
  </conditionalFormatting>
  <conditionalFormatting sqref="U37">
    <cfRule type="cellIs" priority="6" dxfId="38" operator="equal" stopIfTrue="1">
      <formula>"INSATISFACTORIO"</formula>
    </cfRule>
  </conditionalFormatting>
  <conditionalFormatting sqref="U37">
    <cfRule type="cellIs" priority="1" dxfId="2" operator="equal" stopIfTrue="1">
      <formula>"MINIMO"</formula>
    </cfRule>
    <cfRule type="cellIs" priority="2" dxfId="1" operator="equal" stopIfTrue="1">
      <formula>"SATISFACTORIO"</formula>
    </cfRule>
    <cfRule type="cellIs" priority="3" dxfId="0" operator="equal" stopIfTrue="1">
      <formula>"ACEPTABLE"</formula>
    </cfRule>
    <cfRule type="cellIs" priority="4" dxfId="0" operator="equal" stopIfTrue="1">
      <formula>"""ACEPTABLE"""</formula>
    </cfRule>
    <cfRule type="cellIs" priority="5" dxfId="1" operator="equal" stopIfTrue="1">
      <formula>"""SATISFACTORIO"""</formula>
    </cfRule>
  </conditionalFormatting>
  <printOptions horizontalCentered="1" verticalCentered="1"/>
  <pageMargins left="0.1968503937007874" right="0.1968503937007874" top="0.3937007874015748" bottom="0.35433070866141736" header="0.31496062992125984" footer="0.31496062992125984"/>
  <pageSetup horizontalDpi="600" verticalDpi="600" orientation="landscape" paperSize="14" scale="37" r:id="rId2"/>
  <drawing r:id="rId1"/>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A4"/>
    </sheetView>
  </sheetViews>
  <sheetFormatPr defaultColWidth="11.421875" defaultRowHeight="15"/>
  <cols>
    <col min="2" max="2" width="12.140625" style="0" bestFit="1" customWidth="1"/>
  </cols>
  <sheetData>
    <row r="1" spans="1:2" ht="15">
      <c r="A1" s="188" t="s">
        <v>235</v>
      </c>
      <c r="B1">
        <v>100</v>
      </c>
    </row>
    <row r="2" spans="1:2" ht="15">
      <c r="A2" s="188"/>
      <c r="B2">
        <v>100</v>
      </c>
    </row>
    <row r="3" spans="1:2" ht="15">
      <c r="A3" s="188"/>
      <c r="B3">
        <v>100</v>
      </c>
    </row>
    <row r="4" spans="1:2" ht="15">
      <c r="A4" s="188"/>
      <c r="B4">
        <v>100</v>
      </c>
    </row>
    <row r="5" spans="1:2" ht="15">
      <c r="A5" s="189" t="s">
        <v>237</v>
      </c>
      <c r="B5">
        <v>55</v>
      </c>
    </row>
    <row r="6" spans="1:2" ht="15">
      <c r="A6" s="189"/>
      <c r="B6">
        <v>100</v>
      </c>
    </row>
    <row r="7" spans="1:2" ht="15">
      <c r="A7" s="189"/>
      <c r="B7">
        <v>40</v>
      </c>
    </row>
    <row r="8" spans="1:2" ht="15">
      <c r="A8" s="189"/>
      <c r="B8">
        <v>95</v>
      </c>
    </row>
    <row r="9" spans="1:2" ht="15">
      <c r="A9" s="190" t="s">
        <v>236</v>
      </c>
      <c r="B9">
        <v>100</v>
      </c>
    </row>
    <row r="10" spans="1:2" ht="15">
      <c r="A10" s="190"/>
      <c r="B10">
        <v>100</v>
      </c>
    </row>
    <row r="11" spans="1:2" ht="15">
      <c r="A11" s="191" t="s">
        <v>238</v>
      </c>
      <c r="B11">
        <v>96</v>
      </c>
    </row>
    <row r="12" spans="1:2" ht="15">
      <c r="A12" s="191"/>
      <c r="B12">
        <v>100</v>
      </c>
    </row>
    <row r="13" spans="1:2" ht="15">
      <c r="A13" s="37" t="s">
        <v>239</v>
      </c>
      <c r="B13">
        <v>100</v>
      </c>
    </row>
    <row r="14" spans="1:2" ht="15">
      <c r="A14" s="192" t="s">
        <v>240</v>
      </c>
      <c r="B14">
        <v>100</v>
      </c>
    </row>
    <row r="15" spans="1:2" ht="15">
      <c r="A15" s="193"/>
      <c r="B15">
        <v>86</v>
      </c>
    </row>
    <row r="16" spans="1:2" ht="15">
      <c r="A16" s="193"/>
      <c r="B16">
        <v>100</v>
      </c>
    </row>
    <row r="17" spans="1:2" ht="15">
      <c r="A17" s="194"/>
      <c r="B17">
        <v>25</v>
      </c>
    </row>
    <row r="18" spans="1:2" ht="15">
      <c r="A18" s="182" t="s">
        <v>241</v>
      </c>
      <c r="B18">
        <v>53</v>
      </c>
    </row>
    <row r="19" spans="1:2" ht="15">
      <c r="A19" s="182"/>
      <c r="B19">
        <v>100</v>
      </c>
    </row>
    <row r="20" spans="1:2" ht="15">
      <c r="A20" s="183" t="s">
        <v>242</v>
      </c>
      <c r="B20">
        <v>100</v>
      </c>
    </row>
    <row r="21" spans="1:2" ht="15">
      <c r="A21" s="183"/>
      <c r="B21">
        <v>100</v>
      </c>
    </row>
    <row r="22" spans="1:2" ht="15">
      <c r="A22" s="183"/>
      <c r="B22">
        <v>100</v>
      </c>
    </row>
    <row r="23" spans="1:2" ht="15">
      <c r="A23" s="184" t="s">
        <v>243</v>
      </c>
      <c r="B23">
        <v>99</v>
      </c>
    </row>
    <row r="24" spans="1:2" ht="15">
      <c r="A24" s="184"/>
      <c r="B24">
        <v>100</v>
      </c>
    </row>
    <row r="25" spans="1:2" ht="15">
      <c r="A25" s="184"/>
      <c r="B25">
        <v>88</v>
      </c>
    </row>
    <row r="26" spans="1:2" ht="15">
      <c r="A26" s="185" t="s">
        <v>244</v>
      </c>
      <c r="B26">
        <v>75</v>
      </c>
    </row>
    <row r="27" spans="1:2" ht="15">
      <c r="A27" s="185"/>
      <c r="B27">
        <v>24</v>
      </c>
    </row>
    <row r="28" spans="1:7" ht="15">
      <c r="A28" s="186" t="s">
        <v>245</v>
      </c>
      <c r="B28" s="38">
        <v>100</v>
      </c>
      <c r="C28" s="187" t="s">
        <v>246</v>
      </c>
      <c r="D28" s="187"/>
      <c r="E28" s="187"/>
      <c r="F28" s="187"/>
      <c r="G28" s="187"/>
    </row>
    <row r="29" spans="1:2" ht="15">
      <c r="A29" s="186"/>
      <c r="B29">
        <v>100</v>
      </c>
    </row>
    <row r="30" spans="1:2" ht="15">
      <c r="A30" s="181" t="s">
        <v>247</v>
      </c>
      <c r="B30">
        <v>100</v>
      </c>
    </row>
    <row r="31" spans="1:2" ht="15">
      <c r="A31" s="181"/>
      <c r="B31">
        <v>0</v>
      </c>
    </row>
    <row r="32" spans="1:2" ht="15">
      <c r="A32" s="181"/>
      <c r="B32">
        <v>70</v>
      </c>
    </row>
    <row r="33" spans="1:2" ht="15">
      <c r="A33" s="39" t="s">
        <v>248</v>
      </c>
      <c r="B33">
        <v>100</v>
      </c>
    </row>
    <row r="34" spans="1:2" ht="15">
      <c r="A34" s="182" t="s">
        <v>249</v>
      </c>
      <c r="B34">
        <v>100</v>
      </c>
    </row>
    <row r="35" spans="1:2" ht="15">
      <c r="A35" s="182"/>
      <c r="B35">
        <v>100</v>
      </c>
    </row>
    <row r="36" spans="1:2" ht="15">
      <c r="A36" s="182"/>
      <c r="B36">
        <v>63</v>
      </c>
    </row>
    <row r="37" spans="1:2" ht="15">
      <c r="A37" s="182"/>
      <c r="B37">
        <v>53</v>
      </c>
    </row>
    <row r="38" spans="1:2" ht="15">
      <c r="A38" s="40" t="s">
        <v>250</v>
      </c>
      <c r="B38">
        <v>100</v>
      </c>
    </row>
    <row r="39" ht="33.75">
      <c r="B39" s="41">
        <f>SUM(B1:B38)</f>
        <v>3222</v>
      </c>
    </row>
  </sheetData>
  <sheetProtection/>
  <mergeCells count="13">
    <mergeCell ref="C28:G28"/>
    <mergeCell ref="A1:A4"/>
    <mergeCell ref="A5:A8"/>
    <mergeCell ref="A9:A10"/>
    <mergeCell ref="A11:A12"/>
    <mergeCell ref="A14:A17"/>
    <mergeCell ref="A18:A19"/>
    <mergeCell ref="A30:A32"/>
    <mergeCell ref="A34:A37"/>
    <mergeCell ref="A20:A22"/>
    <mergeCell ref="A23:A25"/>
    <mergeCell ref="A26:A27"/>
    <mergeCell ref="A28:A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3:A16"/>
  <sheetViews>
    <sheetView zoomScalePageLayoutView="0" workbookViewId="0" topLeftCell="A1">
      <selection activeCell="D13" sqref="D13"/>
    </sheetView>
  </sheetViews>
  <sheetFormatPr defaultColWidth="11.421875" defaultRowHeight="15"/>
  <cols>
    <col min="1" max="1" width="37.00390625" style="0" bestFit="1" customWidth="1"/>
  </cols>
  <sheetData>
    <row r="12" ht="4.5" customHeight="1"/>
    <row r="13" ht="15">
      <c r="A13" s="44" t="s">
        <v>254</v>
      </c>
    </row>
    <row r="14" ht="24" customHeight="1">
      <c r="A14" s="44" t="s">
        <v>253</v>
      </c>
    </row>
    <row r="15" ht="29.25" customHeight="1">
      <c r="A15" s="43" t="s">
        <v>252</v>
      </c>
    </row>
    <row r="16" ht="33" customHeight="1">
      <c r="A16" s="42" t="s">
        <v>251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25" sqref="A25:IV25"/>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linam</cp:lastModifiedBy>
  <cp:lastPrinted>2013-07-27T17:18:17Z</cp:lastPrinted>
  <dcterms:created xsi:type="dcterms:W3CDTF">2009-10-06T19:46:28Z</dcterms:created>
  <dcterms:modified xsi:type="dcterms:W3CDTF">2013-07-27T17:19:23Z</dcterms:modified>
  <cp:category/>
  <cp:version/>
  <cp:contentType/>
  <cp:contentStatus/>
</cp:coreProperties>
</file>